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canoni concessione 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78" i="1" l="1"/>
  <c r="C72" i="1" l="1"/>
  <c r="D72" i="1"/>
  <c r="D363" i="1" l="1"/>
  <c r="D284" i="1"/>
  <c r="D149" i="1"/>
  <c r="D39" i="1"/>
  <c r="D28" i="1"/>
  <c r="D23" i="1"/>
  <c r="D67" i="1" l="1"/>
  <c r="C67" i="1"/>
  <c r="D65" i="1"/>
  <c r="C65" i="1"/>
  <c r="D62" i="1"/>
  <c r="C62" i="1"/>
  <c r="C75" i="1" l="1"/>
  <c r="D75" i="1"/>
  <c r="D364" i="1" s="1"/>
  <c r="D358" i="1" l="1"/>
  <c r="D355" i="1"/>
  <c r="C355" i="1"/>
  <c r="C356" i="1" s="1"/>
  <c r="C358" i="1" s="1"/>
  <c r="D351" i="1"/>
  <c r="C351" i="1"/>
  <c r="D340" i="1"/>
  <c r="C340" i="1"/>
  <c r="D362" i="1"/>
  <c r="C362" i="1"/>
  <c r="C363" i="1" l="1"/>
  <c r="D326" i="1" l="1"/>
  <c r="C326" i="1"/>
  <c r="D322" i="1"/>
  <c r="C322" i="1"/>
  <c r="D319" i="1"/>
  <c r="C319" i="1"/>
  <c r="D310" i="1"/>
  <c r="C287" i="1"/>
  <c r="C288" i="1"/>
  <c r="C290" i="1"/>
  <c r="C324" i="1"/>
  <c r="D324" i="1"/>
  <c r="C310" i="1" l="1"/>
  <c r="C327" i="1" s="1"/>
  <c r="C364" i="1" s="1"/>
  <c r="D327" i="1"/>
  <c r="C283" i="1" l="1"/>
  <c r="D283" i="1"/>
  <c r="D277" i="1"/>
  <c r="C277" i="1"/>
  <c r="D271" i="1"/>
  <c r="C271" i="1"/>
  <c r="D267" i="1"/>
  <c r="C267" i="1"/>
  <c r="C284" i="1" l="1"/>
  <c r="D235" i="1"/>
  <c r="C235" i="1"/>
  <c r="D232" i="1"/>
  <c r="D220" i="1"/>
  <c r="C220" i="1"/>
  <c r="D217" i="1"/>
  <c r="C217" i="1"/>
  <c r="D211" i="1"/>
  <c r="C211" i="1"/>
  <c r="C236" i="1" l="1"/>
  <c r="D236" i="1"/>
  <c r="D183" i="1"/>
  <c r="C183" i="1"/>
  <c r="D190" i="1"/>
  <c r="C178" i="1"/>
  <c r="C173" i="1"/>
  <c r="C190" i="1" l="1"/>
  <c r="D142" i="1"/>
  <c r="C142" i="1"/>
  <c r="C134" i="1"/>
  <c r="C149" i="1" s="1"/>
  <c r="D134" i="1"/>
  <c r="D101" i="1" l="1"/>
  <c r="C101" i="1"/>
  <c r="D97" i="1"/>
  <c r="C97" i="1"/>
  <c r="C103" i="1"/>
  <c r="D103" i="1"/>
  <c r="C105" i="1"/>
  <c r="D105" i="1"/>
  <c r="C107" i="1"/>
  <c r="D107" i="1"/>
  <c r="D108" i="1" l="1"/>
  <c r="C108" i="1"/>
  <c r="C36" i="1" l="1"/>
  <c r="C28" i="1"/>
  <c r="C23" i="1"/>
</calcChain>
</file>

<file path=xl/sharedStrings.xml><?xml version="1.0" encoding="utf-8"?>
<sst xmlns="http://schemas.openxmlformats.org/spreadsheetml/2006/main" count="431" uniqueCount="308">
  <si>
    <t>concessione in uso spazi multiuso</t>
  </si>
  <si>
    <t>concessione in uso particelle ortive</t>
  </si>
  <si>
    <t xml:space="preserve">concessione d'uso immobili per progetti di sviluppo di attività culturali ed economiche </t>
  </si>
  <si>
    <t>concessioni in uso di spazi diversi dai precedenti</t>
  </si>
  <si>
    <t xml:space="preserve">canoni percepiti
</t>
  </si>
  <si>
    <t>totale</t>
  </si>
  <si>
    <t>tipologia di procedura</t>
  </si>
  <si>
    <t>tipologia immobile/ area posseduto
indirizzo
riferimenti catastali</t>
  </si>
  <si>
    <r>
      <t xml:space="preserve">TOTALE GENERALE
</t>
    </r>
    <r>
      <rPr>
        <sz val="11"/>
        <color theme="1"/>
        <rFont val="Calibri"/>
        <family val="2"/>
        <scheme val="minor"/>
      </rPr>
      <t>importo comprensivo di I.V.A. ai sensi di legge</t>
    </r>
  </si>
  <si>
    <t>INTROITI PER CANONI DI CONCESSIONE IN USO DI LOCALI E AREE GESTITI DALLE AREE MUNICIPIO</t>
  </si>
  <si>
    <t xml:space="preserve">concessioni in uso di locali scolastici </t>
  </si>
  <si>
    <t>Comune di Milano</t>
  </si>
  <si>
    <t>concessione impianti sportivi</t>
  </si>
  <si>
    <t>numero contratti gestiti</t>
  </si>
  <si>
    <t>Municipio 1 -  anno 2019</t>
  </si>
  <si>
    <t>DIREZIONE QUARTIERI E MUNICIPI</t>
  </si>
  <si>
    <t>Municipio 3 -  anno 2019</t>
  </si>
  <si>
    <t xml:space="preserve">tipologia
immobile/ area 
indirizzo
</t>
  </si>
  <si>
    <t>numero contratti 
gestiti</t>
  </si>
  <si>
    <t>primaria Nolli-Arquati - Viale Romagna, 16/18 - Milano</t>
  </si>
  <si>
    <t>secondaria Locatelli-Oriani - Via Pisacane, 13 - Milano</t>
  </si>
  <si>
    <t>secondaria C. da Sienda - Via Monteverdi, 6 _ Milano</t>
  </si>
  <si>
    <t>secondaria San Gregorio - Via San Gregorio, 5</t>
  </si>
  <si>
    <t>Spazio Multiuso - palestra Via T. Pini, 1 - Milano</t>
  </si>
  <si>
    <t xml:space="preserve">Bar Via V. Peroni, 56 </t>
  </si>
  <si>
    <t>Municipio 4 -  anno 2019</t>
  </si>
  <si>
    <t>prim. Via Martinengo   n. 34/6 (palestra e aula)</t>
  </si>
  <si>
    <t>prim. Via Mezzofanti n. 23 (palestra e aula)</t>
  </si>
  <si>
    <t>prim. Via Colletta n. 49/51 (palestra aula)</t>
  </si>
  <si>
    <t>prim. Via  Decorati n. 10  (palestra)</t>
  </si>
  <si>
    <t>prim. Via Monte Piana n. 4 (palestra e aula)</t>
  </si>
  <si>
    <t>prim. Viale Puglie n. 4 (palestra)</t>
  </si>
  <si>
    <t>second. Via Mincio n. 21 (palestra)</t>
  </si>
  <si>
    <t>second. Via Bezzecca      n. 20 (palestra e aula)</t>
  </si>
  <si>
    <t>prim. Via Meleri 14 (palestra)</t>
  </si>
  <si>
    <t>prim. Via Polesine n. 12 (palestra e aula)</t>
  </si>
  <si>
    <t>sec. Via Martinengo n. 34/6 (palestra)</t>
  </si>
  <si>
    <t>second. Via De Andreis   n. 10 (palestra)</t>
  </si>
  <si>
    <t>prim. Via  Mugello n. 5 (palestra e aula)</t>
  </si>
  <si>
    <t>second. V. Dalmazia n. 4 (palestra)</t>
  </si>
  <si>
    <t>second. Via Mondolfo 11 (palestra)</t>
  </si>
  <si>
    <t>prim. L.go G. Gonzaga 4 (palestra)</t>
  </si>
  <si>
    <t>second. Via Cipro 2                 (palestra e aula)</t>
  </si>
  <si>
    <t>prim. Via Sordello 7 (palestra)</t>
  </si>
  <si>
    <t>prim. Via U. di Nemi 54 (palestra)</t>
  </si>
  <si>
    <t xml:space="preserve">second. Via Medici del Vascello </t>
  </si>
  <si>
    <t>Sala 5° piano Centro Civico Via Oglio 18</t>
  </si>
  <si>
    <t>Sala Bibl. Calvairate   V. Ciceri Visconti 2</t>
  </si>
  <si>
    <t>Sala del Centro Civico di Viale Ungheria 29</t>
  </si>
  <si>
    <t>Fg. 532 Mapp. 1 compreso tra le Vie Bonfadini, Monte Cimone, Varsavia.</t>
  </si>
  <si>
    <t>€.                  1.745,82</t>
  </si>
  <si>
    <t>Municipio 5 -  anno 2019</t>
  </si>
  <si>
    <t>via Teresa Noce</t>
  </si>
  <si>
    <t>Vaiano Valle</t>
  </si>
  <si>
    <t>via Selvanesco</t>
  </si>
  <si>
    <t>via Bottoni</t>
  </si>
  <si>
    <t>Municipio 6 -  anno 2019</t>
  </si>
  <si>
    <t xml:space="preserve">Spazio Ex-Fornace - Alzaia Naviglio Pavese n. 16 </t>
  </si>
  <si>
    <t>Municipio 7 -  anno 2019</t>
  </si>
  <si>
    <t>Scuola di Piazza Axum</t>
  </si>
  <si>
    <t>Scuola di Piazza Sicilia</t>
  </si>
  <si>
    <t>Scuola di Via Colonna 42</t>
  </si>
  <si>
    <t>Scuola di via Constant 19</t>
  </si>
  <si>
    <t>Scuola di Via dei Salici 2</t>
  </si>
  <si>
    <t>Scuola di Via Dolci 5</t>
  </si>
  <si>
    <t>Scuola di Via Don Gnocchi 25</t>
  </si>
  <si>
    <t>Scuola di Via Lamennai 20</t>
  </si>
  <si>
    <t>Scuola di Via Mauri 10</t>
  </si>
  <si>
    <t>Scuola di Via Milesi 4</t>
  </si>
  <si>
    <t>Scuola di via Muggiano 14</t>
  </si>
  <si>
    <t>Scuola di via Paravia 83</t>
  </si>
  <si>
    <t>Scuola di Via Pistoia 30</t>
  </si>
  <si>
    <t>Scuola di Via Rasori 19</t>
  </si>
  <si>
    <t>Scuola di Via Val D'intelvi 11</t>
  </si>
  <si>
    <t>Palestra Via Manaresi snc</t>
  </si>
  <si>
    <t>Parco delle Cave</t>
  </si>
  <si>
    <t>Area Muggiano</t>
  </si>
  <si>
    <t>Municipio 8 -  anno 2019</t>
  </si>
  <si>
    <t>Scuola primaria via Visconti, 16</t>
  </si>
  <si>
    <t>CAM Appennini, 64</t>
  </si>
  <si>
    <t>Via Aldini/Barella</t>
  </si>
  <si>
    <t>Via Lampugnano</t>
  </si>
  <si>
    <t>Ass.ne Quarto Oggiaro Vivibile - Via Lessona 13</t>
  </si>
  <si>
    <t>Municipio 9 -  anno 2019</t>
  </si>
  <si>
    <t>concessione in uso di locali scolastici</t>
  </si>
  <si>
    <t xml:space="preserve">Via Sant'Arnaldo 17 Cassina anna - rustico </t>
  </si>
  <si>
    <t>Via Sant'Arnaldo 17 Cassina anna - Palestrina</t>
  </si>
  <si>
    <t>Via Sant'Arnaldo 17 Cassina anna - Auditorium</t>
  </si>
  <si>
    <t>Via Sant'Arnaldo 17 Cassina anna - Anfiteatro</t>
  </si>
  <si>
    <t>Via Sant'Arnaldo 17 Cassina anna - Anfiteatro + Auditorium</t>
  </si>
  <si>
    <t>Viale Cà Granda 19 - Auditorium</t>
  </si>
  <si>
    <t>Viale Affori 21 - Sala</t>
  </si>
  <si>
    <t>Via Empoli 9/2 - Sala</t>
  </si>
  <si>
    <t>Via Ciriè 9 - Palestra CAM</t>
  </si>
  <si>
    <t>Via Ciriè 9 - Sala Teatro CAM</t>
  </si>
  <si>
    <t>Via Cosenz</t>
  </si>
  <si>
    <t>Via Cascina dei Prati</t>
  </si>
  <si>
    <t>Hub - Via Borsieri</t>
  </si>
  <si>
    <t>Viale Affori 21 - progetto ATS capofila A&amp;I</t>
  </si>
  <si>
    <t>Municipio 2 -  anno 2019</t>
  </si>
  <si>
    <r>
      <rPr>
        <b/>
        <sz val="12"/>
        <color theme="1"/>
        <rFont val="Calibri"/>
        <family val="2"/>
        <scheme val="minor"/>
      </rPr>
      <t>TOTALE GENERALE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importo comprensivo di I.V.A. ai sensi di legge</t>
    </r>
  </si>
  <si>
    <t>I.C. Locatelli Quasimodo Via Bottelli 1</t>
  </si>
  <si>
    <t>I.C. Locatelli Quasimodo Via Della Giustizia 6</t>
  </si>
  <si>
    <t>I.C.S "Milano - Spiga" Bastioni Porta Nuova 4</t>
  </si>
  <si>
    <t xml:space="preserve">Cam Garibaldi  </t>
  </si>
  <si>
    <t xml:space="preserve">Cam Scaldasole </t>
  </si>
  <si>
    <t xml:space="preserve">Cam Gabelle  </t>
  </si>
  <si>
    <t xml:space="preserve">Cam Romana/Vigentina                          </t>
  </si>
  <si>
    <t xml:space="preserve">I.C.S. "A Diaz"  
Via Crocefisso 15 </t>
  </si>
  <si>
    <t xml:space="preserve">I.C.S. "A Diaz"  
Via S.Orsola 15 </t>
  </si>
  <si>
    <t xml:space="preserve">I.C.S. "A DIAZ"   
 P.zza C.Massaia 2  </t>
  </si>
  <si>
    <t xml:space="preserve">I.C. "Cavalieri" 
Via Ariberto 14  </t>
  </si>
  <si>
    <t>I.C. "Cavalieri"  
Via Anco Marzio 9</t>
  </si>
  <si>
    <t xml:space="preserve">I.C. "Majno" 
Via Commenda 22/A </t>
  </si>
  <si>
    <t xml:space="preserve">I.C. "MAJNO"  
Corso P.ta Romana 112  </t>
  </si>
  <si>
    <t xml:space="preserve">I.C. "Majno" 
Via Quadronno 32 </t>
  </si>
  <si>
    <t xml:space="preserve">I.C.S. "Giusti - Assisi"  
Via Giusti 15 </t>
  </si>
  <si>
    <t xml:space="preserve">I.C.S. "Giusti - Assisi" 
Via Giusti 15/A </t>
  </si>
  <si>
    <r>
      <t>I.C.S. "Giusti - Assisi" 
Via Palermo 9</t>
    </r>
    <r>
      <rPr>
        <i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 </t>
    </r>
  </si>
  <si>
    <t xml:space="preserve">I.C.S "Milano - Spiga" 
Via Della Spiga 29  </t>
  </si>
  <si>
    <t xml:space="preserve">I.C.S "Milano - Spiga"  
Via Solferino 52  </t>
  </si>
  <si>
    <t>I.C.S "Milano - Spiga"
 Via Santo Spirito 21</t>
  </si>
  <si>
    <t xml:space="preserve">Ist. Omnicomprensivo "Musicale e  Statale" 
Via Corridoni 34/36  </t>
  </si>
  <si>
    <t xml:space="preserve">Ics. Pascoli   
Via Ruffini 4/6  </t>
  </si>
  <si>
    <t>Immobile di 
Viale Alemagna 14</t>
  </si>
  <si>
    <t>Immobile di Via 
T. da Cazzaniga
  (Casa degli Artisti)</t>
  </si>
  <si>
    <t>immobile di 
C.so di Porta Romana116/B</t>
  </si>
  <si>
    <t xml:space="preserve">Mediolanum Tennis Squash
Via Vincenzo Monti 57 A/8                  </t>
  </si>
  <si>
    <t>I.C. Arbe Zara 
Viale Zara 96</t>
  </si>
  <si>
    <t>I.C. Calvino 
Via Frigia 4</t>
  </si>
  <si>
    <t>I.C. Calvino 
Via Mattei 12</t>
  </si>
  <si>
    <t>I.C. Calvino 
Via Sant'Uguzzone 8</t>
  </si>
  <si>
    <t>I.C. Ciresola 
Via Venini 80</t>
  </si>
  <si>
    <t>I.C. Ciresola 
Viale Brianza 18</t>
  </si>
  <si>
    <t>C.P.I.A. 5  
Via Pontano 43</t>
  </si>
  <si>
    <t>I.C. Franceschi 
Via Muzio 5</t>
  </si>
  <si>
    <t>I.C. Franceschi 
Via Cagliero 20</t>
  </si>
  <si>
    <t>I.C. Galvani 
Via Fara 32</t>
  </si>
  <si>
    <t>I.C. Giacosa 
Via Giacosa 46</t>
  </si>
  <si>
    <t>I.C. Giacosa 
Via Russo 23/27</t>
  </si>
  <si>
    <t>I.C. Paolo e Larissa Pini  
Via Cesalpino 38</t>
  </si>
  <si>
    <t>I.C. Paolo e Larissa Pini  
Via Cesalpino 40</t>
  </si>
  <si>
    <t>I.C. Paolo e Larissa Pini 
Via Sant’Elembardo 4</t>
  </si>
  <si>
    <t>I.C. Paolo e Larissa Pini  
Via Stefanardo Da Vimercate 1</t>
  </si>
  <si>
    <t>I.C. Perasso   
Via Bottego 4</t>
  </si>
  <si>
    <t>I.C. Perasso  
Via San Mamete</t>
  </si>
  <si>
    <t>Cascina Turro  
Piazza Governo Provvisorio 9</t>
  </si>
  <si>
    <t>Anfiteatro Martesana Ubicato nel Parco in Memoria Dei Martiri Iracheni Vittime Del Terrorismo N. 1 - 
 1 Fg 203 Mapp 61</t>
  </si>
  <si>
    <t xml:space="preserve">Immobile Comunale di 
Via Sant'Uguzzone 8 
</t>
  </si>
  <si>
    <t>Anfiteatro Martesana Ubicato nel Parco in Memoria dei Martiri Iracheni Vittime del Terrorismo n. 1 -  
1 Fg 203 Mapp 61</t>
  </si>
  <si>
    <t>Chiosco Parco Adriano  Ubicato nel Giardino 
Franca Rame  - 
Fg 110 Mapp 83</t>
  </si>
  <si>
    <t>primaria Elsa Morante - 
Via T. Pini, 3 Milano</t>
  </si>
  <si>
    <t>primaria Scarpa - 
Via Clericetti, 22 - Milano</t>
  </si>
  <si>
    <t>primaria M. di Savio e C. Borromeo - 
Via Casati, 6- Milano</t>
  </si>
  <si>
    <t>primaria Bonetti -
Via Tajani, 12 - Milano</t>
  </si>
  <si>
    <t>primaria E. Toti - 
Via Cima, 15 - Milano</t>
  </si>
  <si>
    <t>primaria L. da Vinci -
 P.zza L. Da Vinci, 2 - Milano</t>
  </si>
  <si>
    <t>primaria Pisacane -
 Via Pisacane, 9 - Milano</t>
  </si>
  <si>
    <t>primaria Tito Speri -
 Via N.A. Porpora, 11 - Milano</t>
  </si>
  <si>
    <t>primaria Bacone - 
Via Matteucci, 3 - Milano</t>
  </si>
  <si>
    <t>primaria Stoppani -
 Via Stoppani, 1 Milano</t>
  </si>
  <si>
    <t>Primaria E. Fermi - 
Via Carnia, 32 - Milano</t>
  </si>
  <si>
    <t>priamaria Munari - 
Via Feltre, 68/1 - Milano</t>
  </si>
  <si>
    <t>secondaria B Cairoli - 
Via Pascal, 35 - Milano</t>
  </si>
  <si>
    <t>secondaria Q. di Vona - 
Via Sacchini, 34 - Milano</t>
  </si>
  <si>
    <t>secondaria Buzzati - 
Via Maniago, 30</t>
  </si>
  <si>
    <t>Spazio multiuso Auditorium "S. Cerri"- 
Via V. Peroni, 56 - Milano</t>
  </si>
  <si>
    <t>Spazio multiuso sala Consiliare "G.Galli" - 
Via Sansovino, 9 - Milano</t>
  </si>
  <si>
    <t>Orti Urbarni 
Via Canelli/Folli</t>
  </si>
  <si>
    <t>Impianto Sportivo "Scarioni" - 
Via Tucidide, 10  Milano</t>
  </si>
  <si>
    <t>prim. Via  Ravenna   n. 15 (palestra)</t>
  </si>
  <si>
    <t>prim. Morosini  n. 11/13 (palestra e aula)</t>
  </si>
  <si>
    <t>prim. Via  M. Velino   n. 24 (palestra e aula)</t>
  </si>
  <si>
    <t xml:space="preserve">Sala del Polo  Ferrara  
 P.le Ferrara 4 </t>
  </si>
  <si>
    <t>Chiosco di 
Via Pizzolpasso 7</t>
  </si>
  <si>
    <t>CAM Mondolfo     
 Via Mondolfo 2</t>
  </si>
  <si>
    <t>Sala del CAM di
 Via Parea 26</t>
  </si>
  <si>
    <t>Scuola C. Peroni 
Via S. Giacomo 1</t>
  </si>
  <si>
    <t>Scuola Elementare "Moro" 
Via Pescarenico 6</t>
  </si>
  <si>
    <t>Scuola Media "Gemelli" 
Via Pescarenico 2</t>
  </si>
  <si>
    <t>Scuola Primaria Baroni 
Via Baroni 73</t>
  </si>
  <si>
    <t>Scuola Primaria Feraboli 
Via Feraboli 44</t>
  </si>
  <si>
    <t>Scuola Primaria 
Via Vallarsa 19</t>
  </si>
  <si>
    <t>Scuola Primaria 
Via Wolf Ferrari 6</t>
  </si>
  <si>
    <t>Scuola S. Pertini 
Via Boifava 52</t>
  </si>
  <si>
    <t>Scuola Secondaria  
Via Heine 2</t>
  </si>
  <si>
    <t>Scuola Primaria
 Via Gentilino 14</t>
  </si>
  <si>
    <t>Scuola secondaria Arcadia Via Dell'arcadia 24</t>
  </si>
  <si>
    <t>Scuola Toscanini
Via Dei Guarneri 21</t>
  </si>
  <si>
    <t>Secondaria Tabacchi
Via Tabacchi 15/A</t>
  </si>
  <si>
    <t>Sscuola primaria
Via Dei  Bognetti 15</t>
  </si>
  <si>
    <t>Scuola primaria Arcadia 
 Via Dell'arcadia 22</t>
  </si>
  <si>
    <t>CAM Tibaldi 
Viale Tibaldi 41 Milano</t>
  </si>
  <si>
    <t>CAM Gratosoglio
 Via Saponaro 30 Milano</t>
  </si>
  <si>
    <t>CAM Stadera 
Via Palmieri 18/20 Milano</t>
  </si>
  <si>
    <t>CAM Verro
 Via Verro 87  Milano (è un CAM ma non è uno spazio multiuso)</t>
  </si>
  <si>
    <t>Scuola Primaria 
via Anemoni, 8</t>
  </si>
  <si>
    <t>Scuola Secondaria 
via Anemoni, 10</t>
  </si>
  <si>
    <t>Scuola Primaria 
via dei Narcisi, 2</t>
  </si>
  <si>
    <t>Scuola Primaria 
via Bergognone, 2/4</t>
  </si>
  <si>
    <t>Scuola Primaria 
via delle Foppette, 1</t>
  </si>
  <si>
    <t>Scuola Secondaria 
via De Nicola, 40</t>
  </si>
  <si>
    <t>Scuola Primaria 
Via De Nicola, 2</t>
  </si>
  <si>
    <t>Scuola Primaria 
Via Tosi, 21</t>
  </si>
  <si>
    <t>Scuola Primaria 
Via Pestalozzi, 13</t>
  </si>
  <si>
    <t xml:space="preserve">Scuola Secondaria 
Via Rosalba Carriera, 12 </t>
  </si>
  <si>
    <t xml:space="preserve">Scuola Primaria 
Via Salerno, 3 </t>
  </si>
  <si>
    <t>Scuola Secondaria 
Via Salerno, 1</t>
  </si>
  <si>
    <t>Scuola Primaria 
Via Crivelli, 3</t>
  </si>
  <si>
    <t>Scuola Secondaria 
Via S. Colombano 8</t>
  </si>
  <si>
    <t>Scuola Secondaria 
Via Scrosati, 4</t>
  </si>
  <si>
    <t>Scuola Primaria 
Via Vigevano, 19</t>
  </si>
  <si>
    <t>Scuola Secondaria 
Via Zuara, 7</t>
  </si>
  <si>
    <t>Scuola Primaria 
Via Zuara, 9</t>
  </si>
  <si>
    <t xml:space="preserve">Salone CAM Rudinì- 
 Via Di Rudinì 14 </t>
  </si>
  <si>
    <t xml:space="preserve">Salone CAM La Spezia-  
Via La Spezia 26/1 </t>
  </si>
  <si>
    <t xml:space="preserve">Salone CAM San  Paolino -  Via San Paolino 18 </t>
  </si>
  <si>
    <t xml:space="preserve">Spazio Culturale Seicentro Via Savona n. 99 </t>
  </si>
  <si>
    <t xml:space="preserve">Orti Barona - 
Via De Finetti/Via Danusso </t>
  </si>
  <si>
    <t xml:space="preserve">Orti  Fontanili - 
Via Gozzoli/Via Parri </t>
  </si>
  <si>
    <t>ex casetta custode all'interno dell'ICS G. Capponi - Via Tosi 21</t>
  </si>
  <si>
    <t>Centro Polifunzionale "Angelo Valdameri"  
TRE CASTELLI, 
Via Martinelli, 53 - Milano</t>
  </si>
  <si>
    <t>Spazio Santi - 
Via Santi 8 - Milano</t>
  </si>
  <si>
    <t>Via Ovada 38</t>
  </si>
  <si>
    <t>Centro “Casetta Anemoni”
Via degli Anemoni n. 6 - Milano</t>
  </si>
  <si>
    <t>Casetta Odazio - 
Via Odazio 7 - Milano</t>
  </si>
  <si>
    <t>Edicola Radetzky - Darsena, 
Viale Gorizia - 
foglio 474/mapp.352 parte</t>
  </si>
  <si>
    <t>Spazio Ex Deposito della Biblioteca di
 Via S. Paolino 18- p. terra</t>
  </si>
  <si>
    <t>La casa delle artiste - Spazio Alda Merini
Via Magolfa 32
foglio 437- mapp.629, 660 e 628</t>
  </si>
  <si>
    <t>3 strutture all'interno dell'area a verde attrezzata di Via Tobagi 4</t>
  </si>
  <si>
    <t>Via Faenza 29</t>
  </si>
  <si>
    <t>Via Bari 18</t>
  </si>
  <si>
    <t>Via Parenzo 2/1</t>
  </si>
  <si>
    <t>Scuola di Via A. da Baggio 60</t>
  </si>
  <si>
    <t>Scuola di Via Airaghi 42</t>
  </si>
  <si>
    <t>Scuola di Via Crimea 22</t>
  </si>
  <si>
    <t>Scuola di Via delle Betulle 17</t>
  </si>
  <si>
    <t>Scuola di Via Forze armate 279</t>
  </si>
  <si>
    <t>Scuola di Via Forze Armate 65</t>
  </si>
  <si>
    <t>Scuola di Via Loria 37</t>
  </si>
  <si>
    <t>Scuola di Via Martinetti 25</t>
  </si>
  <si>
    <t>Scuola di Via Massaua 5</t>
  </si>
  <si>
    <t>Scuola di Via san giusto 65</t>
  </si>
  <si>
    <t>Scuola di Via Valdagno 8</t>
  </si>
  <si>
    <t>Scuola di Via Viterbo 31</t>
  </si>
  <si>
    <t>Scuola di Via Montebaldo 11</t>
  </si>
  <si>
    <t>Auditorium Olmi 
Via delle Betulle 39</t>
  </si>
  <si>
    <t>Sala Olivetani 
Via A. da Baggio 55</t>
  </si>
  <si>
    <t>Via Mosca</t>
  </si>
  <si>
    <t>Via Viterbo/ Via Bentivoglio</t>
  </si>
  <si>
    <t>Via Don Gervasini</t>
  </si>
  <si>
    <t>spazi presso CAM Olmi 
Via delle Betulle 39
 (ex appartamento del custode)</t>
  </si>
  <si>
    <t>Via Castrovillari 14</t>
  </si>
  <si>
    <t>Via Molinetto 64</t>
  </si>
  <si>
    <t>Via Viterbo 4</t>
  </si>
  <si>
    <t>Scuola dell'infanzia 
Via Sapri, 25</t>
  </si>
  <si>
    <t>Scuola primaria
 Via C. Da Castello, 10</t>
  </si>
  <si>
    <t>Scuola primaria 
Via Cittadini, 9</t>
  </si>
  <si>
    <t>Scuola primaria 
Via Console Marcello, 9</t>
  </si>
  <si>
    <t>Scuola primaria 
Via De Rossi, 2</t>
  </si>
  <si>
    <t>Scuola primaria 
Via Delle Ande, 4</t>
  </si>
  <si>
    <t>Scuola primaria
Via Gattamelata, 35</t>
  </si>
  <si>
    <t>Scuola primaria 
Via Graf, 70</t>
  </si>
  <si>
    <t>Scuola primaria 
Via Mac Mahon, 100</t>
  </si>
  <si>
    <t>Scuola primaria 
Via Mantegna, 10</t>
  </si>
  <si>
    <t>Scuola primaria 
Via Moscati, 1</t>
  </si>
  <si>
    <t>Scuola primaria  
Via Val Lagarina, 44</t>
  </si>
  <si>
    <t>Scuola sec. di 1° grado 
Via Borsa, 26</t>
  </si>
  <si>
    <t>Scuola sec. di 1° grado 
Via C. da Castello, 9</t>
  </si>
  <si>
    <t>Scuola sec. di 1° grado 
Via Gallarate, 15</t>
  </si>
  <si>
    <t>Scuola sec. di 1° grado 
Via Graf, 74</t>
  </si>
  <si>
    <t>Scuola sec. di 1° grado 
Via Linneo, 2</t>
  </si>
  <si>
    <t>Scuola sec. di 1° grado 
Via Ojetti, 13</t>
  </si>
  <si>
    <t>Scuola sec. di 1° grado 
Via Orsini, 25</t>
  </si>
  <si>
    <t>Scuola sec. di 1° grado 
Via Quarenghi, 14</t>
  </si>
  <si>
    <t>Scuola sec. di 1° grado 
Via Sapri, 50</t>
  </si>
  <si>
    <t>Scuola sec. di 1° grado 
Via Uccello, 1/A</t>
  </si>
  <si>
    <t>Auditorium
 Via Quarenghi, 21</t>
  </si>
  <si>
    <t>Atrio sala consiliare 
Via Quarenghi  21</t>
  </si>
  <si>
    <t>Saletta Maiellano 
Via Quarenghi, 21</t>
  </si>
  <si>
    <t>CAM Lessona 
Via Lessona, 20</t>
  </si>
  <si>
    <t>CAM Lampugnano 
Via Lampugnano, 145</t>
  </si>
  <si>
    <t>CAM Pecetta 
Via della Pecetta, 29</t>
  </si>
  <si>
    <t>CAM Jacopino 
Via J. Da Tradate, 9</t>
  </si>
  <si>
    <t xml:space="preserve">I.C. Locatelli/Quasimodo
Scuola primaria di 
Via Veglia n. 80
</t>
  </si>
  <si>
    <t>I.C. Cesare Cantù
Primaria di 
Via dei Braschi n. 12</t>
  </si>
  <si>
    <t>I.C. Sorelle  Agazzi
Scuola Primaria 
Piazza Gasparri n. 6</t>
  </si>
  <si>
    <t>I.C. Arbe - Zara
Scuola Secondaria Primo Grado di Via Sarca n. 24</t>
  </si>
  <si>
    <t>I.C. Don Orione
Scuole Primaria di 
Via Fabriano n. 4, 
Via Iseo n.7, 
Secondaria I°  Via Sand n. 32</t>
  </si>
  <si>
    <t>I.C. Sandro Pertini
Scuola Primaria di 
Via da Bussero n. 9
Scuola Secondaria di 
Via T Mann n. 8
Scuola Secondaria I° di 
Via Asturie n. 1</t>
  </si>
  <si>
    <t>I.C. Scialoia
aule dei plessi
Primaria e secondaria Scialoia</t>
  </si>
  <si>
    <t>I.C. Locchi
palestra
Scuola Primaria
Via Cesari n. 38</t>
  </si>
  <si>
    <t>I.C. Confalonieri
palestra plesso
Scuola Primaria di Via Crespi 1</t>
  </si>
  <si>
    <t>I.C. Maffucci/Guicciardi/Bodio
aula magna
Scuola Prim.Guicciardi 1</t>
  </si>
  <si>
    <t>Cassina Anna -
 Via Sant'Arnaldo 17</t>
  </si>
  <si>
    <t>Impianto sportivo " Sporting 3 Platani" - 
Via Pasta, 43</t>
  </si>
  <si>
    <t>Orti Urbani  Area Sita In 
Via Nuoro/Alghero 
Fg 146 Mapp. 437</t>
  </si>
  <si>
    <r>
      <t xml:space="preserve">Scuola Primaria 
</t>
    </r>
    <r>
      <rPr>
        <sz val="11"/>
        <color theme="1"/>
        <rFont val="Calibri"/>
        <family val="2"/>
        <scheme val="minor"/>
      </rPr>
      <t>Via Brunacci 2/4</t>
    </r>
  </si>
  <si>
    <r>
      <t xml:space="preserve">Scuola C. Battisti 
</t>
    </r>
    <r>
      <rPr>
        <sz val="11"/>
        <color theme="1"/>
        <rFont val="Calibri"/>
        <family val="2"/>
        <scheme val="minor"/>
      </rPr>
      <t>Via Palmieri 24</t>
    </r>
  </si>
  <si>
    <r>
      <t xml:space="preserve">Scuola Confalonieri 
</t>
    </r>
    <r>
      <rPr>
        <sz val="11"/>
        <color theme="1"/>
        <rFont val="Calibri"/>
        <family val="2"/>
        <scheme val="minor"/>
      </rPr>
      <t>Via Vittadini 10</t>
    </r>
  </si>
  <si>
    <r>
      <t xml:space="preserve">Scuola Primaria Barozzi 
</t>
    </r>
    <r>
      <rPr>
        <sz val="11"/>
        <color theme="1"/>
        <rFont val="Calibri"/>
        <family val="2"/>
        <scheme val="minor"/>
      </rPr>
      <t>Via Bocconi 17</t>
    </r>
  </si>
  <si>
    <r>
      <t xml:space="preserve">Scuola Primaria Damiano Chiesa </t>
    </r>
    <r>
      <rPr>
        <sz val="11"/>
        <color theme="1"/>
        <rFont val="Calibri"/>
        <family val="2"/>
        <scheme val="minor"/>
      </rPr>
      <t>Via Antonini 50</t>
    </r>
  </si>
  <si>
    <r>
      <t xml:space="preserve">Scuola Primaria Giulio Romano </t>
    </r>
    <r>
      <rPr>
        <sz val="11"/>
        <color theme="1"/>
        <rFont val="Calibri"/>
        <family val="2"/>
        <scheme val="minor"/>
      </rPr>
      <t>Via G. Romano 2</t>
    </r>
  </si>
  <si>
    <t>ex palestra via San Bernardo 17</t>
  </si>
  <si>
    <t>spazio di interesse sociale unità immobiliare livello strada via Boifava 17</t>
  </si>
  <si>
    <t>locali ex casa custode, palestrina ed ex sala pittura Via Saponaro 30 Milano</t>
  </si>
  <si>
    <r>
      <t xml:space="preserve">TOTALE GENERALE MUNICIPI 1-9
</t>
    </r>
    <r>
      <rPr>
        <b/>
        <sz val="12"/>
        <color theme="1"/>
        <rFont val="Calibri"/>
        <family val="2"/>
        <scheme val="minor"/>
      </rPr>
      <t>importo comprensivo di I.V.A. ai sensi di legge</t>
    </r>
  </si>
  <si>
    <t>GIARDINI CONDIVISO RELATIVO ALL’AREA DI PROPRIETA’ COMUNALE SITA IN MILANO E COMPRESA TRA VIA CARLO ESTERLE, VIA ENZO PETRACCONE E VIALE PALMANOVA (FG. 237, MAPPALE INCENSITO)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</si>
</sst>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0;[Red]0"/>
    <numFmt numFmtId="165" formatCode="&quot;€&quot;\ 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Frutige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44" fontId="8" fillId="0" borderId="0" xfId="0" applyNumberFormat="1" applyFont="1" applyBorder="1" applyAlignment="1">
      <alignment wrapText="1"/>
    </xf>
    <xf numFmtId="44" fontId="3" fillId="0" borderId="0" xfId="0" applyNumberFormat="1" applyFont="1" applyBorder="1" applyAlignment="1">
      <alignment wrapText="1"/>
    </xf>
    <xf numFmtId="44" fontId="7" fillId="0" borderId="0" xfId="0" applyNumberFormat="1" applyFont="1" applyBorder="1" applyAlignment="1">
      <alignment wrapText="1"/>
    </xf>
    <xf numFmtId="0" fontId="0" fillId="0" borderId="0" xfId="0" applyBorder="1"/>
    <xf numFmtId="44" fontId="6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Alignment="1"/>
    <xf numFmtId="44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vertical="center"/>
    </xf>
    <xf numFmtId="44" fontId="0" fillId="0" borderId="1" xfId="0" applyNumberFormat="1" applyFill="1" applyBorder="1" applyAlignment="1">
      <alignment horizontal="center"/>
    </xf>
    <xf numFmtId="44" fontId="6" fillId="0" borderId="1" xfId="0" applyNumberFormat="1" applyFon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44" fontId="1" fillId="0" borderId="1" xfId="0" applyNumberFormat="1" applyFont="1" applyBorder="1"/>
    <xf numFmtId="44" fontId="0" fillId="0" borderId="1" xfId="0" applyNumberFormat="1" applyBorder="1"/>
    <xf numFmtId="44" fontId="6" fillId="0" borderId="1" xfId="0" applyNumberFormat="1" applyFont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44" fontId="6" fillId="0" borderId="1" xfId="0" applyNumberFormat="1" applyFont="1" applyBorder="1"/>
    <xf numFmtId="44" fontId="6" fillId="0" borderId="1" xfId="0" applyNumberFormat="1" applyFont="1" applyFill="1" applyBorder="1" applyAlignment="1">
      <alignment vertical="center"/>
    </xf>
    <xf numFmtId="44" fontId="0" fillId="0" borderId="1" xfId="0" applyNumberFormat="1" applyFont="1" applyBorder="1"/>
    <xf numFmtId="164" fontId="0" fillId="0" borderId="6" xfId="0" applyNumberForma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4" fontId="13" fillId="0" borderId="1" xfId="0" applyNumberFormat="1" applyFont="1" applyBorder="1"/>
    <xf numFmtId="44" fontId="0" fillId="2" borderId="1" xfId="0" applyNumberFormat="1" applyFont="1" applyFill="1" applyBorder="1" applyAlignment="1">
      <alignment horizontal="right" vertical="center" wrapText="1"/>
    </xf>
    <xf numFmtId="44" fontId="0" fillId="0" borderId="1" xfId="0" applyNumberFormat="1" applyFont="1" applyBorder="1" applyAlignment="1">
      <alignment horizontal="right" vertical="center" wrapText="1"/>
    </xf>
    <xf numFmtId="44" fontId="1" fillId="0" borderId="1" xfId="0" applyNumberFormat="1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right" vertical="center" wrapText="1"/>
    </xf>
    <xf numFmtId="44" fontId="15" fillId="0" borderId="1" xfId="1" applyFont="1" applyBorder="1" applyAlignment="1">
      <alignment horizontal="right" vertical="center" wrapText="1"/>
    </xf>
    <xf numFmtId="44" fontId="15" fillId="0" borderId="1" xfId="1" applyFont="1" applyFill="1" applyBorder="1" applyAlignment="1">
      <alignment horizontal="right"/>
    </xf>
    <xf numFmtId="44" fontId="0" fillId="0" borderId="1" xfId="1" applyFont="1" applyBorder="1" applyAlignment="1">
      <alignment horizontal="right"/>
    </xf>
    <xf numFmtId="44" fontId="1" fillId="0" borderId="1" xfId="1" applyFont="1" applyBorder="1" applyAlignment="1">
      <alignment horizontal="right"/>
    </xf>
    <xf numFmtId="44" fontId="0" fillId="0" borderId="1" xfId="1" applyFon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/>
    </xf>
    <xf numFmtId="44" fontId="6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vertical="center"/>
    </xf>
    <xf numFmtId="44" fontId="13" fillId="0" borderId="1" xfId="0" applyNumberFormat="1" applyFont="1" applyBorder="1" applyAlignment="1">
      <alignment vertical="center"/>
    </xf>
    <xf numFmtId="44" fontId="6" fillId="2" borderId="1" xfId="0" applyNumberFormat="1" applyFont="1" applyFill="1" applyBorder="1" applyAlignment="1">
      <alignment horizontal="right" vertical="center"/>
    </xf>
    <xf numFmtId="44" fontId="6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4" fontId="14" fillId="2" borderId="1" xfId="0" applyNumberFormat="1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right" vertical="center"/>
    </xf>
    <xf numFmtId="44" fontId="0" fillId="0" borderId="1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2" fillId="0" borderId="0" xfId="0" applyFont="1" applyBorder="1" applyAlignment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3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1" fillId="0" borderId="9" xfId="0" applyFont="1" applyBorder="1" applyAlignment="1" applyProtection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164" fontId="0" fillId="0" borderId="6" xfId="0" applyNumberFormat="1" applyFont="1" applyBorder="1" applyAlignment="1">
      <alignment horizontal="center"/>
    </xf>
    <xf numFmtId="0" fontId="0" fillId="0" borderId="9" xfId="0" applyFill="1" applyBorder="1" applyAlignment="1" applyProtection="1">
      <alignment vertical="center" wrapText="1"/>
    </xf>
    <xf numFmtId="0" fontId="1" fillId="0" borderId="9" xfId="0" applyFont="1" applyFill="1" applyBorder="1" applyAlignment="1" applyProtection="1">
      <alignment vertical="center" wrapText="1"/>
    </xf>
    <xf numFmtId="164" fontId="0" fillId="0" borderId="6" xfId="0" applyNumberFormat="1" applyFont="1" applyBorder="1" applyAlignment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 wrapText="1"/>
    </xf>
    <xf numFmtId="164" fontId="9" fillId="0" borderId="6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9" xfId="0" applyFont="1" applyFill="1" applyBorder="1" applyAlignment="1" applyProtection="1">
      <alignment horizontal="left" vertical="center" wrapText="1"/>
    </xf>
    <xf numFmtId="164" fontId="13" fillId="0" borderId="6" xfId="0" applyNumberFormat="1" applyFont="1" applyBorder="1" applyAlignment="1">
      <alignment horizontal="center" vertical="center"/>
    </xf>
    <xf numFmtId="0" fontId="12" fillId="0" borderId="9" xfId="0" applyFont="1" applyFill="1" applyBorder="1" applyAlignment="1" applyProtection="1">
      <alignment vertical="center" wrapText="1"/>
    </xf>
    <xf numFmtId="164" fontId="6" fillId="2" borderId="6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4" fontId="6" fillId="0" borderId="1" xfId="1" applyFont="1" applyFill="1" applyBorder="1" applyAlignment="1">
      <alignment horizontal="right" vertical="center"/>
    </xf>
    <xf numFmtId="44" fontId="6" fillId="0" borderId="1" xfId="1" applyFont="1" applyBorder="1" applyAlignment="1">
      <alignment horizontal="right" vertical="center"/>
    </xf>
    <xf numFmtId="44" fontId="6" fillId="0" borderId="1" xfId="1" applyNumberFormat="1" applyFont="1" applyBorder="1" applyAlignment="1">
      <alignment horizontal="right" vertical="center"/>
    </xf>
    <xf numFmtId="44" fontId="9" fillId="0" borderId="1" xfId="1" applyFont="1" applyBorder="1" applyAlignment="1">
      <alignment horizontal="right" vertical="center"/>
    </xf>
    <xf numFmtId="44" fontId="0" fillId="0" borderId="1" xfId="0" applyNumberFormat="1" applyBorder="1" applyAlignment="1"/>
    <xf numFmtId="44" fontId="1" fillId="0" borderId="1" xfId="0" applyNumberFormat="1" applyFont="1" applyBorder="1" applyAlignment="1"/>
    <xf numFmtId="0" fontId="1" fillId="0" borderId="13" xfId="0" applyFont="1" applyBorder="1" applyAlignment="1" applyProtection="1">
      <alignment vertical="center" wrapText="1"/>
    </xf>
    <xf numFmtId="0" fontId="1" fillId="0" borderId="15" xfId="0" applyFont="1" applyBorder="1" applyAlignment="1">
      <alignment horizontal="center" vertical="center"/>
    </xf>
    <xf numFmtId="44" fontId="9" fillId="0" borderId="15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/>
    </xf>
    <xf numFmtId="0" fontId="9" fillId="4" borderId="1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vertical="center" wrapText="1"/>
    </xf>
    <xf numFmtId="0" fontId="21" fillId="4" borderId="12" xfId="0" applyFont="1" applyFill="1" applyBorder="1" applyAlignment="1">
      <alignment vertical="center" wrapText="1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16" fillId="0" borderId="9" xfId="0" applyFont="1" applyBorder="1" applyAlignment="1"/>
    <xf numFmtId="0" fontId="0" fillId="0" borderId="1" xfId="0" applyBorder="1" applyAlignment="1"/>
    <xf numFmtId="0" fontId="0" fillId="0" borderId="13" xfId="0" applyFill="1" applyBorder="1" applyAlignment="1" applyProtection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Font="1" applyFill="1" applyBorder="1" applyAlignment="1" applyProtection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1" fillId="4" borderId="3" xfId="0" applyFont="1" applyFill="1" applyBorder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3" xfId="0" applyFont="1" applyFill="1" applyBorder="1" applyAlignment="1"/>
    <xf numFmtId="0" fontId="21" fillId="4" borderId="12" xfId="0" applyFont="1" applyFill="1" applyBorder="1" applyAlignme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ONA8/Zona%208/Servizio%20Servizi%20di%20Zona/Erogazione%20Servizi/Spazi%20scolastici/Spazi%20Scolastici%20db/Data%20Base%202018-19/db%202018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contatti"/>
      <sheetName val="legenda"/>
      <sheetName val="Foglio2"/>
    </sheetNames>
    <sheetDataSet>
      <sheetData sheetId="0" refreshError="1">
        <row r="37">
          <cell r="AC37">
            <v>63.3</v>
          </cell>
        </row>
        <row r="82">
          <cell r="AB82">
            <v>474.75</v>
          </cell>
        </row>
      </sheetData>
      <sheetData sheetId="1" refreshError="1"/>
      <sheetData sheetId="2" refreshError="1"/>
      <sheetData sheetId="3" refreshError="1">
        <row r="7">
          <cell r="J7">
            <v>632.70000000000005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4"/>
  <sheetViews>
    <sheetView tabSelected="1" topLeftCell="A186" zoomScaleNormal="100" workbookViewId="0">
      <selection activeCell="D183" sqref="D183"/>
    </sheetView>
  </sheetViews>
  <sheetFormatPr defaultRowHeight="15" x14ac:dyDescent="0.25"/>
  <cols>
    <col min="1" max="1" width="47.42578125" customWidth="1"/>
    <col min="2" max="2" width="25.7109375" style="9" customWidth="1"/>
    <col min="3" max="3" width="18.5703125" style="9" customWidth="1"/>
    <col min="4" max="4" width="16.28515625" customWidth="1"/>
    <col min="6" max="6" width="20.42578125" customWidth="1"/>
  </cols>
  <sheetData>
    <row r="1" spans="1:6" ht="30" customHeight="1" x14ac:dyDescent="0.3">
      <c r="A1" s="81" t="s">
        <v>11</v>
      </c>
      <c r="B1" s="82"/>
      <c r="C1" s="82"/>
      <c r="D1" s="83"/>
    </row>
    <row r="2" spans="1:6" ht="30" customHeight="1" x14ac:dyDescent="0.3">
      <c r="A2" s="139" t="s">
        <v>15</v>
      </c>
      <c r="B2" s="140"/>
      <c r="C2" s="12"/>
      <c r="D2" s="84"/>
    </row>
    <row r="3" spans="1:6" ht="35.25" customHeight="1" x14ac:dyDescent="0.25">
      <c r="A3" s="158" t="s">
        <v>9</v>
      </c>
      <c r="B3" s="159"/>
      <c r="C3" s="159"/>
      <c r="D3" s="160"/>
    </row>
    <row r="4" spans="1:6" ht="25.5" customHeight="1" x14ac:dyDescent="0.25">
      <c r="A4" s="133" t="s">
        <v>14</v>
      </c>
      <c r="B4" s="161"/>
      <c r="C4" s="161"/>
      <c r="D4" s="162"/>
    </row>
    <row r="5" spans="1:6" ht="73.5" customHeight="1" x14ac:dyDescent="0.25">
      <c r="A5" s="110" t="s">
        <v>6</v>
      </c>
      <c r="B5" s="111" t="s">
        <v>7</v>
      </c>
      <c r="C5" s="111" t="s">
        <v>4</v>
      </c>
      <c r="D5" s="112" t="s">
        <v>13</v>
      </c>
    </row>
    <row r="6" spans="1:6" ht="30" x14ac:dyDescent="0.25">
      <c r="A6" s="136" t="s">
        <v>10</v>
      </c>
      <c r="B6" s="75" t="s">
        <v>108</v>
      </c>
      <c r="C6" s="8">
        <v>549.57000000000005</v>
      </c>
      <c r="D6" s="87">
        <v>4</v>
      </c>
      <c r="F6" s="7"/>
    </row>
    <row r="7" spans="1:6" ht="42" customHeight="1" x14ac:dyDescent="0.25">
      <c r="A7" s="154"/>
      <c r="B7" s="75" t="s">
        <v>109</v>
      </c>
      <c r="C7" s="6">
        <v>1145.49</v>
      </c>
      <c r="D7" s="87">
        <v>8</v>
      </c>
    </row>
    <row r="8" spans="1:6" ht="30" x14ac:dyDescent="0.25">
      <c r="A8" s="154"/>
      <c r="B8" s="75" t="s">
        <v>110</v>
      </c>
      <c r="C8" s="6">
        <v>811.81</v>
      </c>
      <c r="D8" s="87">
        <v>7</v>
      </c>
    </row>
    <row r="9" spans="1:6" ht="46.5" customHeight="1" x14ac:dyDescent="0.25">
      <c r="A9" s="154"/>
      <c r="B9" s="75" t="s">
        <v>111</v>
      </c>
      <c r="C9" s="8">
        <v>1375.98</v>
      </c>
      <c r="D9" s="87">
        <v>14</v>
      </c>
      <c r="F9" s="7"/>
    </row>
    <row r="10" spans="1:6" ht="42" customHeight="1" x14ac:dyDescent="0.25">
      <c r="A10" s="154"/>
      <c r="B10" s="75" t="s">
        <v>112</v>
      </c>
      <c r="C10" s="8">
        <v>1340.88</v>
      </c>
      <c r="D10" s="87">
        <v>8</v>
      </c>
      <c r="F10" s="7"/>
    </row>
    <row r="11" spans="1:6" ht="46.5" customHeight="1" x14ac:dyDescent="0.25">
      <c r="A11" s="154"/>
      <c r="B11" s="75" t="s">
        <v>113</v>
      </c>
      <c r="C11" s="8">
        <v>808.69</v>
      </c>
      <c r="D11" s="87">
        <v>8</v>
      </c>
    </row>
    <row r="12" spans="1:6" ht="50.25" customHeight="1" x14ac:dyDescent="0.25">
      <c r="A12" s="154"/>
      <c r="B12" s="75" t="s">
        <v>114</v>
      </c>
      <c r="C12" s="8">
        <v>5208.75</v>
      </c>
      <c r="D12" s="87">
        <v>5</v>
      </c>
    </row>
    <row r="13" spans="1:6" ht="48.75" customHeight="1" x14ac:dyDescent="0.25">
      <c r="A13" s="154"/>
      <c r="B13" s="75" t="s">
        <v>115</v>
      </c>
      <c r="C13" s="8">
        <v>2166.8000000000002</v>
      </c>
      <c r="D13" s="87">
        <v>18</v>
      </c>
    </row>
    <row r="14" spans="1:6" ht="45.75" customHeight="1" x14ac:dyDescent="0.25">
      <c r="A14" s="154"/>
      <c r="B14" s="75" t="s">
        <v>116</v>
      </c>
      <c r="C14" s="8">
        <v>1800.28</v>
      </c>
      <c r="D14" s="87">
        <v>8</v>
      </c>
    </row>
    <row r="15" spans="1:6" ht="54" customHeight="1" x14ac:dyDescent="0.25">
      <c r="A15" s="154"/>
      <c r="B15" s="75" t="s">
        <v>117</v>
      </c>
      <c r="C15" s="8">
        <v>1938.09</v>
      </c>
      <c r="D15" s="87">
        <v>8</v>
      </c>
    </row>
    <row r="16" spans="1:6" ht="51.75" customHeight="1" x14ac:dyDescent="0.25">
      <c r="A16" s="154"/>
      <c r="B16" s="75" t="s">
        <v>118</v>
      </c>
      <c r="C16" s="8">
        <v>1291.0999999999999</v>
      </c>
      <c r="D16" s="87">
        <v>15</v>
      </c>
    </row>
    <row r="17" spans="1:7" ht="51.75" customHeight="1" x14ac:dyDescent="0.25">
      <c r="A17" s="154"/>
      <c r="B17" s="75" t="s">
        <v>119</v>
      </c>
      <c r="C17" s="8">
        <v>562.5</v>
      </c>
      <c r="D17" s="87">
        <v>1</v>
      </c>
    </row>
    <row r="18" spans="1:7" ht="57.75" customHeight="1" x14ac:dyDescent="0.25">
      <c r="A18" s="154"/>
      <c r="B18" s="75" t="s">
        <v>120</v>
      </c>
      <c r="C18" s="8">
        <v>498.15</v>
      </c>
      <c r="D18" s="87">
        <v>1</v>
      </c>
    </row>
    <row r="19" spans="1:7" ht="55.5" customHeight="1" x14ac:dyDescent="0.25">
      <c r="A19" s="154"/>
      <c r="B19" s="75" t="s">
        <v>103</v>
      </c>
      <c r="C19" s="8">
        <v>713.16</v>
      </c>
      <c r="D19" s="87">
        <v>2</v>
      </c>
    </row>
    <row r="20" spans="1:7" ht="47.25" customHeight="1" x14ac:dyDescent="0.25">
      <c r="A20" s="154"/>
      <c r="B20" s="75" t="s">
        <v>121</v>
      </c>
      <c r="C20" s="6">
        <v>0</v>
      </c>
      <c r="D20" s="87">
        <v>0</v>
      </c>
    </row>
    <row r="21" spans="1:7" ht="64.900000000000006" customHeight="1" x14ac:dyDescent="0.25">
      <c r="A21" s="154"/>
      <c r="B21" s="75" t="s">
        <v>122</v>
      </c>
      <c r="C21" s="6">
        <v>2086.17</v>
      </c>
      <c r="D21" s="87">
        <v>16</v>
      </c>
      <c r="F21" s="21"/>
    </row>
    <row r="22" spans="1:7" ht="35.450000000000003" customHeight="1" x14ac:dyDescent="0.25">
      <c r="A22" s="155"/>
      <c r="B22" s="75" t="s">
        <v>123</v>
      </c>
      <c r="C22" s="6">
        <v>1819.77</v>
      </c>
      <c r="D22" s="87">
        <v>19</v>
      </c>
      <c r="F22" s="21"/>
    </row>
    <row r="23" spans="1:7" ht="22.9" customHeight="1" x14ac:dyDescent="0.25">
      <c r="A23" s="88" t="s">
        <v>5</v>
      </c>
      <c r="B23" s="75"/>
      <c r="C23" s="13">
        <f>SUM(C6:C22)</f>
        <v>24117.19</v>
      </c>
      <c r="D23" s="97">
        <f>SUM(D6:D22)</f>
        <v>142</v>
      </c>
      <c r="F23" s="22"/>
    </row>
    <row r="24" spans="1:7" ht="22.9" customHeight="1" x14ac:dyDescent="0.25">
      <c r="A24" s="141" t="s">
        <v>0</v>
      </c>
      <c r="B24" s="75" t="s">
        <v>104</v>
      </c>
      <c r="C24" s="6">
        <v>4749.17</v>
      </c>
      <c r="D24" s="87">
        <v>48</v>
      </c>
      <c r="F24" s="22"/>
    </row>
    <row r="25" spans="1:7" ht="25.5" customHeight="1" x14ac:dyDescent="0.25">
      <c r="A25" s="153"/>
      <c r="B25" s="75" t="s">
        <v>105</v>
      </c>
      <c r="C25" s="6">
        <v>145.88</v>
      </c>
      <c r="D25" s="87">
        <v>3</v>
      </c>
      <c r="E25" s="2"/>
      <c r="F25" s="18"/>
      <c r="G25" s="2"/>
    </row>
    <row r="26" spans="1:7" ht="25.5" customHeight="1" x14ac:dyDescent="0.25">
      <c r="A26" s="153"/>
      <c r="B26" s="75" t="s">
        <v>106</v>
      </c>
      <c r="C26" s="6">
        <v>614.69000000000005</v>
      </c>
      <c r="D26" s="87">
        <v>10</v>
      </c>
      <c r="E26" s="2"/>
      <c r="F26" s="18"/>
      <c r="G26" s="2"/>
    </row>
    <row r="27" spans="1:7" ht="30.75" customHeight="1" x14ac:dyDescent="0.25">
      <c r="A27" s="142"/>
      <c r="B27" s="75" t="s">
        <v>107</v>
      </c>
      <c r="C27" s="6">
        <v>0</v>
      </c>
      <c r="D27" s="87">
        <v>0</v>
      </c>
      <c r="E27" s="2"/>
      <c r="F27" s="20"/>
      <c r="G27" s="2"/>
    </row>
    <row r="28" spans="1:7" ht="25.5" customHeight="1" x14ac:dyDescent="0.25">
      <c r="A28" s="91" t="s">
        <v>5</v>
      </c>
      <c r="B28" s="5"/>
      <c r="C28" s="13">
        <f>SUM(C24:C27)</f>
        <v>5509.74</v>
      </c>
      <c r="D28" s="97">
        <f>SUM(D24:D27)</f>
        <v>61</v>
      </c>
      <c r="E28" s="2"/>
      <c r="F28" s="2"/>
      <c r="G28" s="2"/>
    </row>
    <row r="29" spans="1:7" ht="25.5" customHeight="1" x14ac:dyDescent="0.25">
      <c r="A29" s="90" t="s">
        <v>1</v>
      </c>
      <c r="B29" s="5"/>
      <c r="C29" s="14">
        <v>0</v>
      </c>
      <c r="D29" s="92">
        <v>0</v>
      </c>
      <c r="E29" s="2"/>
      <c r="F29" s="2"/>
      <c r="G29" s="2"/>
    </row>
    <row r="30" spans="1:7" ht="25.5" customHeight="1" x14ac:dyDescent="0.25">
      <c r="A30" s="91" t="s">
        <v>5</v>
      </c>
      <c r="B30" s="5"/>
      <c r="C30" s="14">
        <v>0</v>
      </c>
      <c r="D30" s="92">
        <v>0</v>
      </c>
      <c r="E30" s="2"/>
      <c r="F30" s="2"/>
      <c r="G30" s="2"/>
    </row>
    <row r="31" spans="1:7" ht="30" customHeight="1" x14ac:dyDescent="0.25">
      <c r="A31" s="90" t="s">
        <v>2</v>
      </c>
      <c r="B31" s="5"/>
      <c r="C31" s="14">
        <v>0</v>
      </c>
      <c r="D31" s="92">
        <v>0</v>
      </c>
      <c r="E31" s="2"/>
      <c r="F31" s="2"/>
      <c r="G31" s="2"/>
    </row>
    <row r="32" spans="1:7" ht="30" customHeight="1" x14ac:dyDescent="0.25">
      <c r="A32" s="91" t="s">
        <v>5</v>
      </c>
      <c r="B32" s="5"/>
      <c r="C32" s="53">
        <v>0</v>
      </c>
      <c r="D32" s="49">
        <v>0</v>
      </c>
      <c r="E32" s="2"/>
      <c r="F32" s="2"/>
      <c r="G32" s="2"/>
    </row>
    <row r="33" spans="1:7" ht="30" customHeight="1" x14ac:dyDescent="0.25">
      <c r="A33" s="143" t="s">
        <v>3</v>
      </c>
      <c r="B33" s="5" t="s">
        <v>124</v>
      </c>
      <c r="C33" s="14">
        <v>3536.55</v>
      </c>
      <c r="D33" s="92">
        <v>1</v>
      </c>
      <c r="E33" s="2"/>
      <c r="F33" s="2"/>
      <c r="G33" s="2"/>
    </row>
    <row r="34" spans="1:7" ht="52.5" customHeight="1" x14ac:dyDescent="0.25">
      <c r="A34" s="144"/>
      <c r="B34" s="5" t="s">
        <v>125</v>
      </c>
      <c r="C34" s="14">
        <v>24608.240000000002</v>
      </c>
      <c r="D34" s="92">
        <v>1</v>
      </c>
      <c r="E34" s="2"/>
      <c r="F34" s="2"/>
      <c r="G34" s="2"/>
    </row>
    <row r="35" spans="1:7" ht="30" x14ac:dyDescent="0.25">
      <c r="A35" s="145"/>
      <c r="B35" s="5" t="s">
        <v>126</v>
      </c>
      <c r="C35" s="15">
        <v>5000</v>
      </c>
      <c r="D35" s="92">
        <v>1</v>
      </c>
      <c r="E35" s="2"/>
      <c r="F35" s="19"/>
      <c r="G35" s="2"/>
    </row>
    <row r="36" spans="1:7" ht="27.75" customHeight="1" x14ac:dyDescent="0.25">
      <c r="A36" s="91" t="s">
        <v>5</v>
      </c>
      <c r="B36" s="10"/>
      <c r="C36" s="16">
        <f>SUM(C33:C35)</f>
        <v>33144.79</v>
      </c>
      <c r="D36" s="97">
        <v>3</v>
      </c>
      <c r="E36" s="2"/>
      <c r="F36" s="19"/>
      <c r="G36" s="2"/>
    </row>
    <row r="37" spans="1:7" ht="58.9" customHeight="1" x14ac:dyDescent="0.25">
      <c r="A37" s="93" t="s">
        <v>12</v>
      </c>
      <c r="B37" s="4" t="s">
        <v>127</v>
      </c>
      <c r="C37" s="17">
        <v>3622.49</v>
      </c>
      <c r="D37" s="87">
        <v>1</v>
      </c>
      <c r="E37" s="2"/>
      <c r="F37" s="19"/>
      <c r="G37" s="2"/>
    </row>
    <row r="38" spans="1:7" ht="27.75" customHeight="1" x14ac:dyDescent="0.25">
      <c r="A38" s="91" t="s">
        <v>5</v>
      </c>
      <c r="B38" s="5"/>
      <c r="C38" s="16">
        <v>3622.49</v>
      </c>
      <c r="D38" s="97">
        <v>1</v>
      </c>
      <c r="E38" s="74"/>
      <c r="F38" s="23"/>
      <c r="G38" s="3"/>
    </row>
    <row r="39" spans="1:7" ht="30.75" x14ac:dyDescent="0.25">
      <c r="A39" s="94" t="s">
        <v>100</v>
      </c>
      <c r="B39" s="11"/>
      <c r="C39" s="24">
        <v>66394.210000000006</v>
      </c>
      <c r="D39" s="95">
        <f>D23+D28+D36+D38</f>
        <v>207</v>
      </c>
    </row>
    <row r="40" spans="1:7" ht="25.5" customHeight="1" x14ac:dyDescent="0.25">
      <c r="A40" s="133" t="s">
        <v>99</v>
      </c>
      <c r="B40" s="163"/>
      <c r="C40" s="163"/>
      <c r="D40" s="164"/>
    </row>
    <row r="41" spans="1:7" ht="60" x14ac:dyDescent="0.25">
      <c r="A41" s="85" t="s">
        <v>6</v>
      </c>
      <c r="B41" s="1" t="s">
        <v>17</v>
      </c>
      <c r="C41" s="55" t="s">
        <v>4</v>
      </c>
      <c r="D41" s="86" t="s">
        <v>18</v>
      </c>
    </row>
    <row r="42" spans="1:7" ht="30" x14ac:dyDescent="0.25">
      <c r="A42" s="136" t="s">
        <v>10</v>
      </c>
      <c r="B42" s="75" t="s">
        <v>128</v>
      </c>
      <c r="C42" s="56">
        <v>2350.3000000000002</v>
      </c>
      <c r="D42" s="87">
        <v>8</v>
      </c>
    </row>
    <row r="43" spans="1:7" ht="30" x14ac:dyDescent="0.25">
      <c r="A43" s="154"/>
      <c r="B43" s="75" t="s">
        <v>129</v>
      </c>
      <c r="C43" s="56">
        <v>4400</v>
      </c>
      <c r="D43" s="87">
        <v>2</v>
      </c>
    </row>
    <row r="44" spans="1:7" ht="30" x14ac:dyDescent="0.25">
      <c r="A44" s="154"/>
      <c r="B44" s="75" t="s">
        <v>130</v>
      </c>
      <c r="C44" s="56">
        <v>1572</v>
      </c>
      <c r="D44" s="87">
        <v>3</v>
      </c>
    </row>
    <row r="45" spans="1:7" ht="28.5" customHeight="1" x14ac:dyDescent="0.25">
      <c r="A45" s="154"/>
      <c r="B45" s="75" t="s">
        <v>131</v>
      </c>
      <c r="C45" s="56">
        <v>1880</v>
      </c>
      <c r="D45" s="87">
        <v>3</v>
      </c>
    </row>
    <row r="46" spans="1:7" ht="33" customHeight="1" x14ac:dyDescent="0.25">
      <c r="A46" s="154"/>
      <c r="B46" s="75" t="s">
        <v>132</v>
      </c>
      <c r="C46" s="56">
        <v>1704.6</v>
      </c>
      <c r="D46" s="87">
        <v>6</v>
      </c>
    </row>
    <row r="47" spans="1:7" ht="27.75" customHeight="1" x14ac:dyDescent="0.25">
      <c r="A47" s="154"/>
      <c r="B47" s="75" t="s">
        <v>133</v>
      </c>
      <c r="C47" s="56">
        <v>3068.7</v>
      </c>
      <c r="D47" s="87">
        <v>7</v>
      </c>
    </row>
    <row r="48" spans="1:7" ht="33.75" customHeight="1" x14ac:dyDescent="0.25">
      <c r="A48" s="154"/>
      <c r="B48" s="75" t="s">
        <v>134</v>
      </c>
      <c r="C48" s="56">
        <v>8176</v>
      </c>
      <c r="D48" s="87">
        <v>3</v>
      </c>
    </row>
    <row r="49" spans="1:4" ht="30" x14ac:dyDescent="0.25">
      <c r="A49" s="154"/>
      <c r="B49" s="75" t="s">
        <v>135</v>
      </c>
      <c r="C49" s="56">
        <v>11281.6</v>
      </c>
      <c r="D49" s="87">
        <v>4</v>
      </c>
    </row>
    <row r="50" spans="1:4" ht="30" x14ac:dyDescent="0.25">
      <c r="A50" s="154"/>
      <c r="B50" s="75" t="s">
        <v>136</v>
      </c>
      <c r="C50" s="57">
        <v>3090.75</v>
      </c>
      <c r="D50" s="89">
        <v>6</v>
      </c>
    </row>
    <row r="51" spans="1:4" ht="30" x14ac:dyDescent="0.25">
      <c r="A51" s="154"/>
      <c r="B51" s="75" t="s">
        <v>137</v>
      </c>
      <c r="C51" s="56">
        <v>1996</v>
      </c>
      <c r="D51" s="87">
        <v>7</v>
      </c>
    </row>
    <row r="52" spans="1:4" ht="30" x14ac:dyDescent="0.25">
      <c r="A52" s="154"/>
      <c r="B52" s="75" t="s">
        <v>138</v>
      </c>
      <c r="C52" s="56">
        <v>15912.8</v>
      </c>
      <c r="D52" s="87">
        <v>8</v>
      </c>
    </row>
    <row r="53" spans="1:4" ht="30" x14ac:dyDescent="0.25">
      <c r="A53" s="154"/>
      <c r="B53" s="75" t="s">
        <v>139</v>
      </c>
      <c r="C53" s="56">
        <v>17633.900000000001</v>
      </c>
      <c r="D53" s="87">
        <v>12</v>
      </c>
    </row>
    <row r="54" spans="1:4" ht="30" x14ac:dyDescent="0.25">
      <c r="A54" s="154"/>
      <c r="B54" s="75" t="s">
        <v>101</v>
      </c>
      <c r="C54" s="56">
        <v>364</v>
      </c>
      <c r="D54" s="87">
        <v>2</v>
      </c>
    </row>
    <row r="55" spans="1:4" ht="30" x14ac:dyDescent="0.25">
      <c r="A55" s="154"/>
      <c r="B55" s="75" t="s">
        <v>102</v>
      </c>
      <c r="C55" s="56">
        <v>4432</v>
      </c>
      <c r="D55" s="87">
        <v>3</v>
      </c>
    </row>
    <row r="56" spans="1:4" ht="30" x14ac:dyDescent="0.25">
      <c r="A56" s="154"/>
      <c r="B56" s="75" t="s">
        <v>140</v>
      </c>
      <c r="C56" s="56">
        <v>5496</v>
      </c>
      <c r="D56" s="87">
        <v>6</v>
      </c>
    </row>
    <row r="57" spans="1:4" ht="30" x14ac:dyDescent="0.25">
      <c r="A57" s="154"/>
      <c r="B57" s="75" t="s">
        <v>141</v>
      </c>
      <c r="C57" s="56">
        <v>4520</v>
      </c>
      <c r="D57" s="87">
        <v>5</v>
      </c>
    </row>
    <row r="58" spans="1:4" ht="47.25" customHeight="1" x14ac:dyDescent="0.25">
      <c r="A58" s="154"/>
      <c r="B58" s="75" t="s">
        <v>142</v>
      </c>
      <c r="C58" s="56">
        <v>1060</v>
      </c>
      <c r="D58" s="87">
        <v>2</v>
      </c>
    </row>
    <row r="59" spans="1:4" ht="45" x14ac:dyDescent="0.25">
      <c r="A59" s="154"/>
      <c r="B59" s="75" t="s">
        <v>143</v>
      </c>
      <c r="C59" s="56">
        <v>1356</v>
      </c>
      <c r="D59" s="87">
        <v>3</v>
      </c>
    </row>
    <row r="60" spans="1:4" ht="30" x14ac:dyDescent="0.25">
      <c r="A60" s="154"/>
      <c r="B60" s="75" t="s">
        <v>144</v>
      </c>
      <c r="C60" s="56">
        <v>940</v>
      </c>
      <c r="D60" s="87">
        <v>2</v>
      </c>
    </row>
    <row r="61" spans="1:4" ht="30" x14ac:dyDescent="0.25">
      <c r="A61" s="155"/>
      <c r="B61" s="75" t="s">
        <v>145</v>
      </c>
      <c r="C61" s="56">
        <v>1366.5</v>
      </c>
      <c r="D61" s="87">
        <v>6</v>
      </c>
    </row>
    <row r="62" spans="1:4" ht="26.25" customHeight="1" x14ac:dyDescent="0.25">
      <c r="A62" s="88" t="s">
        <v>5</v>
      </c>
      <c r="B62" s="75"/>
      <c r="C62" s="118">
        <f>SUM(C42:C61)</f>
        <v>92601.15</v>
      </c>
      <c r="D62" s="97">
        <f>SUM(D42:D61)</f>
        <v>98</v>
      </c>
    </row>
    <row r="63" spans="1:4" ht="45" x14ac:dyDescent="0.25">
      <c r="A63" s="141" t="s">
        <v>0</v>
      </c>
      <c r="B63" s="75" t="s">
        <v>146</v>
      </c>
      <c r="C63" s="60">
        <v>74</v>
      </c>
      <c r="D63" s="48">
        <v>3</v>
      </c>
    </row>
    <row r="64" spans="1:4" ht="90" x14ac:dyDescent="0.25">
      <c r="A64" s="142"/>
      <c r="B64" s="75" t="s">
        <v>147</v>
      </c>
      <c r="C64" s="60">
        <v>81.5</v>
      </c>
      <c r="D64" s="48">
        <v>3</v>
      </c>
    </row>
    <row r="65" spans="1:4" ht="15.75" x14ac:dyDescent="0.25">
      <c r="A65" s="91" t="s">
        <v>5</v>
      </c>
      <c r="B65" s="76"/>
      <c r="C65" s="119">
        <f>SUM(C63:C64)</f>
        <v>155.5</v>
      </c>
      <c r="D65" s="99">
        <f>SUM(D63:D64)</f>
        <v>6</v>
      </c>
    </row>
    <row r="66" spans="1:4" ht="45" x14ac:dyDescent="0.25">
      <c r="A66" s="90" t="s">
        <v>1</v>
      </c>
      <c r="B66" s="75" t="s">
        <v>296</v>
      </c>
      <c r="C66" s="60">
        <v>1593.55</v>
      </c>
      <c r="D66" s="48">
        <v>30</v>
      </c>
    </row>
    <row r="67" spans="1:4" ht="15.75" x14ac:dyDescent="0.25">
      <c r="A67" s="91" t="s">
        <v>5</v>
      </c>
      <c r="B67" s="76"/>
      <c r="C67" s="119">
        <f>SUM(C66)</f>
        <v>1593.55</v>
      </c>
      <c r="D67" s="99">
        <f>SUM(D66)</f>
        <v>30</v>
      </c>
    </row>
    <row r="68" spans="1:4" ht="45" x14ac:dyDescent="0.25">
      <c r="A68" s="143" t="s">
        <v>3</v>
      </c>
      <c r="B68" s="75" t="s">
        <v>148</v>
      </c>
      <c r="C68" s="61">
        <v>3286.54</v>
      </c>
      <c r="D68" s="48">
        <v>2</v>
      </c>
    </row>
    <row r="69" spans="1:4" ht="90" x14ac:dyDescent="0.25">
      <c r="A69" s="144"/>
      <c r="B69" s="75" t="s">
        <v>149</v>
      </c>
      <c r="C69" s="61">
        <v>5100</v>
      </c>
      <c r="D69" s="48">
        <v>1</v>
      </c>
    </row>
    <row r="70" spans="1:4" ht="60" x14ac:dyDescent="0.25">
      <c r="A70" s="144"/>
      <c r="B70" s="75" t="s">
        <v>150</v>
      </c>
      <c r="C70" s="61">
        <v>7500</v>
      </c>
      <c r="D70" s="48">
        <v>1</v>
      </c>
    </row>
    <row r="71" spans="1:4" ht="135" x14ac:dyDescent="0.25">
      <c r="A71" s="145"/>
      <c r="B71" s="131" t="s">
        <v>307</v>
      </c>
      <c r="C71" s="132">
        <v>0</v>
      </c>
      <c r="D71" s="25">
        <v>1</v>
      </c>
    </row>
    <row r="72" spans="1:4" ht="21" customHeight="1" x14ac:dyDescent="0.25">
      <c r="A72" s="91" t="s">
        <v>5</v>
      </c>
      <c r="B72" s="34"/>
      <c r="C72" s="120">
        <f>SUM(C68:C71)</f>
        <v>15886.54</v>
      </c>
      <c r="D72" s="97">
        <f>SUM(D68:D71)</f>
        <v>5</v>
      </c>
    </row>
    <row r="73" spans="1:4" x14ac:dyDescent="0.25">
      <c r="A73" s="93" t="s">
        <v>12</v>
      </c>
      <c r="B73" s="34"/>
      <c r="C73" s="58">
        <v>0</v>
      </c>
      <c r="D73" s="48">
        <v>0</v>
      </c>
    </row>
    <row r="74" spans="1:4" x14ac:dyDescent="0.25">
      <c r="A74" s="91" t="s">
        <v>5</v>
      </c>
      <c r="B74" s="32"/>
      <c r="C74" s="59">
        <v>0</v>
      </c>
      <c r="D74" s="49">
        <v>0</v>
      </c>
    </row>
    <row r="75" spans="1:4" ht="36.75" customHeight="1" x14ac:dyDescent="0.25">
      <c r="A75" s="94" t="s">
        <v>100</v>
      </c>
      <c r="B75" s="35"/>
      <c r="C75" s="121">
        <f>C62+C65+C67+C72</f>
        <v>110236.73999999999</v>
      </c>
      <c r="D75" s="95">
        <f>D62+D65+D67+D72</f>
        <v>139</v>
      </c>
    </row>
    <row r="76" spans="1:4" ht="18.75" customHeight="1" x14ac:dyDescent="0.25">
      <c r="A76" s="133" t="s">
        <v>16</v>
      </c>
      <c r="B76" s="165"/>
      <c r="C76" s="165"/>
      <c r="D76" s="166"/>
    </row>
    <row r="77" spans="1:4" ht="60" x14ac:dyDescent="0.25">
      <c r="A77" s="85" t="s">
        <v>6</v>
      </c>
      <c r="B77" s="1" t="s">
        <v>17</v>
      </c>
      <c r="C77" s="1" t="s">
        <v>4</v>
      </c>
      <c r="D77" s="86" t="s">
        <v>18</v>
      </c>
    </row>
    <row r="78" spans="1:4" ht="30" customHeight="1" x14ac:dyDescent="0.25">
      <c r="A78" s="136" t="s">
        <v>10</v>
      </c>
      <c r="B78" s="5" t="s">
        <v>151</v>
      </c>
      <c r="C78" s="28">
        <v>2388.7800000000002</v>
      </c>
      <c r="D78" s="48">
        <v>13</v>
      </c>
    </row>
    <row r="79" spans="1:4" ht="30" x14ac:dyDescent="0.25">
      <c r="A79" s="154"/>
      <c r="B79" s="5" t="s">
        <v>152</v>
      </c>
      <c r="C79" s="28">
        <v>638.61</v>
      </c>
      <c r="D79" s="48">
        <v>5</v>
      </c>
    </row>
    <row r="80" spans="1:4" ht="45" x14ac:dyDescent="0.25">
      <c r="A80" s="154"/>
      <c r="B80" s="4" t="s">
        <v>153</v>
      </c>
      <c r="C80" s="28">
        <v>3550.35</v>
      </c>
      <c r="D80" s="48">
        <v>22</v>
      </c>
    </row>
    <row r="81" spans="1:4" ht="30" x14ac:dyDescent="0.25">
      <c r="A81" s="154"/>
      <c r="B81" s="5" t="s">
        <v>154</v>
      </c>
      <c r="C81" s="28">
        <v>706</v>
      </c>
      <c r="D81" s="48">
        <v>6</v>
      </c>
    </row>
    <row r="82" spans="1:4" ht="45" x14ac:dyDescent="0.25">
      <c r="A82" s="154"/>
      <c r="B82" s="5" t="s">
        <v>19</v>
      </c>
      <c r="C82" s="28">
        <v>1638.23</v>
      </c>
      <c r="D82" s="48">
        <v>14</v>
      </c>
    </row>
    <row r="83" spans="1:4" ht="30" x14ac:dyDescent="0.25">
      <c r="A83" s="154"/>
      <c r="B83" s="4" t="s">
        <v>155</v>
      </c>
      <c r="C83" s="28">
        <v>389.58</v>
      </c>
      <c r="D83" s="48">
        <v>7</v>
      </c>
    </row>
    <row r="84" spans="1:4" ht="30" x14ac:dyDescent="0.25">
      <c r="A84" s="154"/>
      <c r="B84" s="5" t="s">
        <v>156</v>
      </c>
      <c r="C84" s="28">
        <v>2873.59</v>
      </c>
      <c r="D84" s="48">
        <v>26</v>
      </c>
    </row>
    <row r="85" spans="1:4" ht="30" x14ac:dyDescent="0.25">
      <c r="A85" s="154"/>
      <c r="B85" s="4" t="s">
        <v>157</v>
      </c>
      <c r="C85" s="28">
        <v>5009.5600000000004</v>
      </c>
      <c r="D85" s="48">
        <v>23</v>
      </c>
    </row>
    <row r="86" spans="1:4" ht="45" x14ac:dyDescent="0.25">
      <c r="A86" s="154"/>
      <c r="B86" s="5" t="s">
        <v>158</v>
      </c>
      <c r="C86" s="28">
        <v>673.6</v>
      </c>
      <c r="D86" s="48">
        <v>11</v>
      </c>
    </row>
    <row r="87" spans="1:4" ht="30" x14ac:dyDescent="0.25">
      <c r="A87" s="154"/>
      <c r="B87" s="5" t="s">
        <v>159</v>
      </c>
      <c r="C87" s="28">
        <v>3051.51</v>
      </c>
      <c r="D87" s="48">
        <v>14</v>
      </c>
    </row>
    <row r="88" spans="1:4" ht="30" x14ac:dyDescent="0.25">
      <c r="A88" s="154"/>
      <c r="B88" s="5" t="s">
        <v>160</v>
      </c>
      <c r="C88" s="28">
        <v>5514.62</v>
      </c>
      <c r="D88" s="48">
        <v>16</v>
      </c>
    </row>
    <row r="89" spans="1:4" ht="30" x14ac:dyDescent="0.25">
      <c r="A89" s="154"/>
      <c r="B89" s="5" t="s">
        <v>161</v>
      </c>
      <c r="C89" s="28">
        <v>1925.4</v>
      </c>
      <c r="D89" s="48">
        <v>11</v>
      </c>
    </row>
    <row r="90" spans="1:4" ht="30" x14ac:dyDescent="0.25">
      <c r="A90" s="154"/>
      <c r="B90" s="5" t="s">
        <v>162</v>
      </c>
      <c r="C90" s="28">
        <v>2156.5</v>
      </c>
      <c r="D90" s="48">
        <v>13</v>
      </c>
    </row>
    <row r="91" spans="1:4" ht="30" x14ac:dyDescent="0.25">
      <c r="A91" s="154"/>
      <c r="B91" s="5" t="s">
        <v>163</v>
      </c>
      <c r="C91" s="28">
        <v>1690.15</v>
      </c>
      <c r="D91" s="48">
        <v>5</v>
      </c>
    </row>
    <row r="92" spans="1:4" ht="30" x14ac:dyDescent="0.25">
      <c r="A92" s="154"/>
      <c r="B92" s="5" t="s">
        <v>20</v>
      </c>
      <c r="C92" s="28">
        <v>2983.32</v>
      </c>
      <c r="D92" s="48">
        <v>14</v>
      </c>
    </row>
    <row r="93" spans="1:4" ht="30" x14ac:dyDescent="0.25">
      <c r="A93" s="154"/>
      <c r="B93" s="5" t="s">
        <v>164</v>
      </c>
      <c r="C93" s="28">
        <v>986.2</v>
      </c>
      <c r="D93" s="48">
        <v>12</v>
      </c>
    </row>
    <row r="94" spans="1:4" ht="30" x14ac:dyDescent="0.25">
      <c r="A94" s="154"/>
      <c r="B94" s="5" t="s">
        <v>21</v>
      </c>
      <c r="C94" s="28">
        <v>4359.1000000000004</v>
      </c>
      <c r="D94" s="48">
        <v>4</v>
      </c>
    </row>
    <row r="95" spans="1:4" ht="30" x14ac:dyDescent="0.25">
      <c r="A95" s="154"/>
      <c r="B95" s="5" t="s">
        <v>165</v>
      </c>
      <c r="C95" s="28">
        <v>4201.2</v>
      </c>
      <c r="D95" s="48">
        <v>9</v>
      </c>
    </row>
    <row r="96" spans="1:4" ht="30" x14ac:dyDescent="0.25">
      <c r="A96" s="155"/>
      <c r="B96" s="5" t="s">
        <v>22</v>
      </c>
      <c r="C96" s="28">
        <v>39.06</v>
      </c>
      <c r="D96" s="48">
        <v>1</v>
      </c>
    </row>
    <row r="97" spans="1:4" ht="17.25" customHeight="1" x14ac:dyDescent="0.25">
      <c r="A97" s="88" t="s">
        <v>5</v>
      </c>
      <c r="B97" s="5"/>
      <c r="C97" s="13">
        <f>SUM(C78:C96)</f>
        <v>44775.359999999993</v>
      </c>
      <c r="D97" s="97">
        <f>SUM(D78:D96)</f>
        <v>226</v>
      </c>
    </row>
    <row r="98" spans="1:4" ht="45" x14ac:dyDescent="0.25">
      <c r="A98" s="141" t="s">
        <v>0</v>
      </c>
      <c r="B98" s="5" t="s">
        <v>166</v>
      </c>
      <c r="C98" s="27">
        <v>3153</v>
      </c>
      <c r="D98" s="48">
        <v>28</v>
      </c>
    </row>
    <row r="99" spans="1:4" ht="30" x14ac:dyDescent="0.25">
      <c r="A99" s="153"/>
      <c r="B99" s="5" t="s">
        <v>23</v>
      </c>
      <c r="C99" s="27">
        <v>9956.5</v>
      </c>
      <c r="D99" s="48">
        <v>11</v>
      </c>
    </row>
    <row r="100" spans="1:4" ht="45" x14ac:dyDescent="0.25">
      <c r="A100" s="142"/>
      <c r="B100" s="5" t="s">
        <v>167</v>
      </c>
      <c r="C100" s="27">
        <v>1470.58</v>
      </c>
      <c r="D100" s="92">
        <v>21</v>
      </c>
    </row>
    <row r="101" spans="1:4" ht="15.75" x14ac:dyDescent="0.25">
      <c r="A101" s="91" t="s">
        <v>5</v>
      </c>
      <c r="B101" s="32"/>
      <c r="C101" s="30">
        <f>SUM(C98:C100)</f>
        <v>14580.08</v>
      </c>
      <c r="D101" s="97">
        <f>SUM(D98:D100)</f>
        <v>60</v>
      </c>
    </row>
    <row r="102" spans="1:4" ht="30" x14ac:dyDescent="0.25">
      <c r="A102" s="90" t="s">
        <v>1</v>
      </c>
      <c r="B102" s="5" t="s">
        <v>168</v>
      </c>
      <c r="C102" s="27">
        <v>148.5</v>
      </c>
      <c r="D102" s="92">
        <v>2</v>
      </c>
    </row>
    <row r="103" spans="1:4" ht="15.75" x14ac:dyDescent="0.25">
      <c r="A103" s="91" t="s">
        <v>5</v>
      </c>
      <c r="B103" s="32"/>
      <c r="C103" s="30">
        <f>SUM(C102)</f>
        <v>148.5</v>
      </c>
      <c r="D103" s="97">
        <f>SUM(D102)</f>
        <v>2</v>
      </c>
    </row>
    <row r="104" spans="1:4" ht="19.5" customHeight="1" x14ac:dyDescent="0.25">
      <c r="A104" s="93" t="s">
        <v>3</v>
      </c>
      <c r="B104" s="33" t="s">
        <v>24</v>
      </c>
      <c r="C104" s="27">
        <v>7403.67</v>
      </c>
      <c r="D104" s="48">
        <v>1</v>
      </c>
    </row>
    <row r="105" spans="1:4" ht="15.75" x14ac:dyDescent="0.25">
      <c r="A105" s="91" t="s">
        <v>5</v>
      </c>
      <c r="B105" s="10"/>
      <c r="C105" s="30">
        <f>SUM(C104)</f>
        <v>7403.67</v>
      </c>
      <c r="D105" s="97">
        <f>SUM(D104)</f>
        <v>1</v>
      </c>
    </row>
    <row r="106" spans="1:4" ht="45" x14ac:dyDescent="0.25">
      <c r="A106" s="93" t="s">
        <v>12</v>
      </c>
      <c r="B106" s="5" t="s">
        <v>169</v>
      </c>
      <c r="C106" s="27">
        <v>1406.48</v>
      </c>
      <c r="D106" s="48">
        <v>1</v>
      </c>
    </row>
    <row r="107" spans="1:4" ht="15.75" x14ac:dyDescent="0.25">
      <c r="A107" s="91" t="s">
        <v>5</v>
      </c>
      <c r="B107" s="32"/>
      <c r="C107" s="30">
        <f>SUM(C106)</f>
        <v>1406.48</v>
      </c>
      <c r="D107" s="97">
        <f>SUM(D106)</f>
        <v>1</v>
      </c>
    </row>
    <row r="108" spans="1:4" ht="36.75" customHeight="1" x14ac:dyDescent="0.25">
      <c r="A108" s="94" t="s">
        <v>100</v>
      </c>
      <c r="B108" s="35"/>
      <c r="C108" s="31">
        <f>SUM(C97,C101,C103,C105,C107)</f>
        <v>68314.09</v>
      </c>
      <c r="D108" s="98">
        <f>SUM(D97,D101,D103,D105,D107)</f>
        <v>290</v>
      </c>
    </row>
    <row r="109" spans="1:4" ht="18.75" x14ac:dyDescent="0.25">
      <c r="A109" s="133" t="s">
        <v>25</v>
      </c>
      <c r="B109" s="167"/>
      <c r="C109" s="167"/>
      <c r="D109" s="168"/>
    </row>
    <row r="110" spans="1:4" ht="60" x14ac:dyDescent="0.25">
      <c r="A110" s="85" t="s">
        <v>6</v>
      </c>
      <c r="B110" s="1" t="s">
        <v>17</v>
      </c>
      <c r="C110" s="1" t="s">
        <v>4</v>
      </c>
      <c r="D110" s="86" t="s">
        <v>18</v>
      </c>
    </row>
    <row r="111" spans="1:4" ht="30" x14ac:dyDescent="0.25">
      <c r="A111" s="136" t="s">
        <v>10</v>
      </c>
      <c r="B111" s="5" t="s">
        <v>26</v>
      </c>
      <c r="C111" s="37">
        <v>911.25</v>
      </c>
      <c r="D111" s="96">
        <v>1</v>
      </c>
    </row>
    <row r="112" spans="1:4" ht="30" x14ac:dyDescent="0.25">
      <c r="A112" s="137"/>
      <c r="B112" s="5" t="s">
        <v>27</v>
      </c>
      <c r="C112" s="37">
        <v>674.73</v>
      </c>
      <c r="D112" s="96">
        <v>2</v>
      </c>
    </row>
    <row r="113" spans="1:4" ht="30" x14ac:dyDescent="0.25">
      <c r="A113" s="137"/>
      <c r="B113" s="5" t="s">
        <v>170</v>
      </c>
      <c r="C113" s="37">
        <v>1017.63</v>
      </c>
      <c r="D113" s="96">
        <v>3</v>
      </c>
    </row>
    <row r="114" spans="1:4" ht="30" x14ac:dyDescent="0.25">
      <c r="A114" s="137"/>
      <c r="B114" s="5" t="s">
        <v>171</v>
      </c>
      <c r="C114" s="37">
        <v>1969.2</v>
      </c>
      <c r="D114" s="96">
        <v>11</v>
      </c>
    </row>
    <row r="115" spans="1:4" ht="30" x14ac:dyDescent="0.25">
      <c r="A115" s="137"/>
      <c r="B115" s="5" t="s">
        <v>28</v>
      </c>
      <c r="C115" s="37">
        <v>4948.3900000000003</v>
      </c>
      <c r="D115" s="96">
        <v>15</v>
      </c>
    </row>
    <row r="116" spans="1:4" ht="30" x14ac:dyDescent="0.25">
      <c r="A116" s="137"/>
      <c r="B116" s="5" t="s">
        <v>29</v>
      </c>
      <c r="C116" s="37">
        <v>763.2</v>
      </c>
      <c r="D116" s="96">
        <v>1</v>
      </c>
    </row>
    <row r="117" spans="1:4" ht="30" x14ac:dyDescent="0.25">
      <c r="A117" s="137"/>
      <c r="B117" s="5" t="s">
        <v>30</v>
      </c>
      <c r="C117" s="37">
        <v>1589.3</v>
      </c>
      <c r="D117" s="96">
        <v>13</v>
      </c>
    </row>
    <row r="118" spans="1:4" ht="30" x14ac:dyDescent="0.25">
      <c r="A118" s="137"/>
      <c r="B118" s="5" t="s">
        <v>31</v>
      </c>
      <c r="C118" s="37">
        <v>2567.11</v>
      </c>
      <c r="D118" s="96">
        <v>4</v>
      </c>
    </row>
    <row r="119" spans="1:4" ht="30" x14ac:dyDescent="0.25">
      <c r="A119" s="137"/>
      <c r="B119" s="5" t="s">
        <v>32</v>
      </c>
      <c r="C119" s="37">
        <v>1826.91</v>
      </c>
      <c r="D119" s="96">
        <v>2</v>
      </c>
    </row>
    <row r="120" spans="1:4" ht="30" x14ac:dyDescent="0.25">
      <c r="A120" s="137"/>
      <c r="B120" s="5" t="s">
        <v>33</v>
      </c>
      <c r="C120" s="37">
        <v>5853.6</v>
      </c>
      <c r="D120" s="96">
        <v>3</v>
      </c>
    </row>
    <row r="121" spans="1:4" ht="30" x14ac:dyDescent="0.25">
      <c r="A121" s="137"/>
      <c r="B121" s="5" t="s">
        <v>172</v>
      </c>
      <c r="C121" s="37">
        <v>465.75</v>
      </c>
      <c r="D121" s="96">
        <v>2</v>
      </c>
    </row>
    <row r="122" spans="1:4" ht="30" x14ac:dyDescent="0.25">
      <c r="A122" s="137"/>
      <c r="B122" s="5" t="s">
        <v>34</v>
      </c>
      <c r="C122" s="37">
        <v>518.4</v>
      </c>
      <c r="D122" s="96">
        <v>1</v>
      </c>
    </row>
    <row r="123" spans="1:4" ht="30" x14ac:dyDescent="0.25">
      <c r="A123" s="137"/>
      <c r="B123" s="5" t="s">
        <v>35</v>
      </c>
      <c r="C123" s="37">
        <v>1957.75</v>
      </c>
      <c r="D123" s="96">
        <v>5</v>
      </c>
    </row>
    <row r="124" spans="1:4" ht="30" x14ac:dyDescent="0.25">
      <c r="A124" s="137"/>
      <c r="B124" s="5" t="s">
        <v>36</v>
      </c>
      <c r="C124" s="37" t="s">
        <v>50</v>
      </c>
      <c r="D124" s="96">
        <v>3</v>
      </c>
    </row>
    <row r="125" spans="1:4" ht="30" x14ac:dyDescent="0.25">
      <c r="A125" s="137"/>
      <c r="B125" s="5" t="s">
        <v>37</v>
      </c>
      <c r="C125" s="37">
        <v>4171.37</v>
      </c>
      <c r="D125" s="96">
        <v>1</v>
      </c>
    </row>
    <row r="126" spans="1:4" ht="30" x14ac:dyDescent="0.25">
      <c r="A126" s="137"/>
      <c r="B126" s="5" t="s">
        <v>38</v>
      </c>
      <c r="C126" s="37">
        <v>2537.73</v>
      </c>
      <c r="D126" s="96">
        <v>6</v>
      </c>
    </row>
    <row r="127" spans="1:4" ht="30" x14ac:dyDescent="0.25">
      <c r="A127" s="137"/>
      <c r="B127" s="5" t="s">
        <v>39</v>
      </c>
      <c r="C127" s="37">
        <v>3260.3</v>
      </c>
      <c r="D127" s="96">
        <v>4</v>
      </c>
    </row>
    <row r="128" spans="1:4" ht="30" x14ac:dyDescent="0.25">
      <c r="A128" s="137"/>
      <c r="B128" s="5" t="s">
        <v>40</v>
      </c>
      <c r="C128" s="37">
        <v>629.64</v>
      </c>
      <c r="D128" s="96">
        <v>1</v>
      </c>
    </row>
    <row r="129" spans="1:4" ht="30" x14ac:dyDescent="0.25">
      <c r="A129" s="137"/>
      <c r="B129" s="5" t="s">
        <v>41</v>
      </c>
      <c r="C129" s="37">
        <v>1305.45</v>
      </c>
      <c r="D129" s="96">
        <v>2</v>
      </c>
    </row>
    <row r="130" spans="1:4" ht="30" x14ac:dyDescent="0.25">
      <c r="A130" s="137"/>
      <c r="B130" s="5" t="s">
        <v>42</v>
      </c>
      <c r="C130" s="37">
        <v>644.9</v>
      </c>
      <c r="D130" s="96">
        <v>4</v>
      </c>
    </row>
    <row r="131" spans="1:4" ht="30" x14ac:dyDescent="0.25">
      <c r="A131" s="137"/>
      <c r="B131" s="5" t="s">
        <v>43</v>
      </c>
      <c r="C131" s="37">
        <v>847.8</v>
      </c>
      <c r="D131" s="96">
        <v>1</v>
      </c>
    </row>
    <row r="132" spans="1:4" ht="30" x14ac:dyDescent="0.25">
      <c r="A132" s="137"/>
      <c r="B132" s="5" t="s">
        <v>44</v>
      </c>
      <c r="C132" s="37">
        <v>431.46</v>
      </c>
      <c r="D132" s="96">
        <v>2</v>
      </c>
    </row>
    <row r="133" spans="1:4" ht="30" x14ac:dyDescent="0.25">
      <c r="A133" s="138"/>
      <c r="B133" s="5" t="s">
        <v>45</v>
      </c>
      <c r="C133" s="37">
        <v>5250.51</v>
      </c>
      <c r="D133" s="96">
        <v>5</v>
      </c>
    </row>
    <row r="134" spans="1:4" ht="19.5" customHeight="1" x14ac:dyDescent="0.25">
      <c r="A134" s="88" t="s">
        <v>5</v>
      </c>
      <c r="B134" s="5"/>
      <c r="C134" s="38">
        <f>SUM(C111:C133)</f>
        <v>44142.380000000005</v>
      </c>
      <c r="D134" s="99">
        <f>SUM(D111:D133)</f>
        <v>92</v>
      </c>
    </row>
    <row r="135" spans="1:4" ht="30" x14ac:dyDescent="0.25">
      <c r="A135" s="136" t="s">
        <v>0</v>
      </c>
      <c r="B135" s="5" t="s">
        <v>174</v>
      </c>
      <c r="C135" s="39">
        <v>1425.35</v>
      </c>
      <c r="D135" s="96">
        <v>57</v>
      </c>
    </row>
    <row r="136" spans="1:4" ht="30" x14ac:dyDescent="0.25">
      <c r="A136" s="137"/>
      <c r="B136" s="5" t="s">
        <v>173</v>
      </c>
      <c r="C136" s="39">
        <v>339.02</v>
      </c>
      <c r="D136" s="96">
        <v>5</v>
      </c>
    </row>
    <row r="137" spans="1:4" ht="30" x14ac:dyDescent="0.25">
      <c r="A137" s="137"/>
      <c r="B137" s="5" t="s">
        <v>175</v>
      </c>
      <c r="C137" s="39">
        <v>1022.73</v>
      </c>
      <c r="D137" s="96">
        <v>33</v>
      </c>
    </row>
    <row r="138" spans="1:4" ht="30" x14ac:dyDescent="0.25">
      <c r="A138" s="137"/>
      <c r="B138" s="5" t="s">
        <v>46</v>
      </c>
      <c r="C138" s="39">
        <v>60.82</v>
      </c>
      <c r="D138" s="96">
        <v>2</v>
      </c>
    </row>
    <row r="139" spans="1:4" ht="30" x14ac:dyDescent="0.25">
      <c r="A139" s="137"/>
      <c r="B139" s="5" t="s">
        <v>47</v>
      </c>
      <c r="C139" s="39">
        <v>29.96</v>
      </c>
      <c r="D139" s="96">
        <v>2</v>
      </c>
    </row>
    <row r="140" spans="1:4" ht="30" x14ac:dyDescent="0.25">
      <c r="A140" s="137"/>
      <c r="B140" s="5" t="s">
        <v>48</v>
      </c>
      <c r="C140" s="39">
        <v>1289.5999999999999</v>
      </c>
      <c r="D140" s="96">
        <v>2</v>
      </c>
    </row>
    <row r="141" spans="1:4" ht="30" x14ac:dyDescent="0.25">
      <c r="A141" s="138"/>
      <c r="B141" s="5" t="s">
        <v>176</v>
      </c>
      <c r="C141" s="39">
        <v>21.08</v>
      </c>
      <c r="D141" s="96">
        <v>1</v>
      </c>
    </row>
    <row r="142" spans="1:4" ht="15.75" x14ac:dyDescent="0.25">
      <c r="A142" s="91" t="s">
        <v>5</v>
      </c>
      <c r="B142" s="32"/>
      <c r="C142" s="62">
        <f>SUM(C135:C141)</f>
        <v>4188.5599999999995</v>
      </c>
      <c r="D142" s="99">
        <f>SUM(D135:D141)</f>
        <v>102</v>
      </c>
    </row>
    <row r="143" spans="1:4" ht="45" x14ac:dyDescent="0.25">
      <c r="A143" s="90" t="s">
        <v>1</v>
      </c>
      <c r="B143" s="5" t="s">
        <v>49</v>
      </c>
      <c r="C143" s="40">
        <v>2770</v>
      </c>
      <c r="D143" s="48">
        <v>60</v>
      </c>
    </row>
    <row r="144" spans="1:4" ht="15.75" x14ac:dyDescent="0.25">
      <c r="A144" s="91" t="s">
        <v>5</v>
      </c>
      <c r="B144" s="32"/>
      <c r="C144" s="62">
        <v>2770</v>
      </c>
      <c r="D144" s="97">
        <v>60</v>
      </c>
    </row>
    <row r="145" spans="1:4" x14ac:dyDescent="0.25">
      <c r="A145" s="93" t="s">
        <v>3</v>
      </c>
      <c r="B145" s="5"/>
      <c r="C145" s="39">
        <v>20000</v>
      </c>
      <c r="D145" s="96">
        <v>1</v>
      </c>
    </row>
    <row r="146" spans="1:4" ht="15.75" x14ac:dyDescent="0.25">
      <c r="A146" s="91" t="s">
        <v>5</v>
      </c>
      <c r="B146" s="34"/>
      <c r="C146" s="62">
        <v>20000</v>
      </c>
      <c r="D146" s="99">
        <v>1</v>
      </c>
    </row>
    <row r="147" spans="1:4" x14ac:dyDescent="0.25">
      <c r="A147" s="93" t="s">
        <v>12</v>
      </c>
      <c r="B147" s="34"/>
      <c r="C147" s="122">
        <v>0</v>
      </c>
      <c r="D147" s="48">
        <v>0</v>
      </c>
    </row>
    <row r="148" spans="1:4" x14ac:dyDescent="0.25">
      <c r="A148" s="91" t="s">
        <v>5</v>
      </c>
      <c r="B148" s="32"/>
      <c r="C148" s="123">
        <v>0</v>
      </c>
      <c r="D148" s="49">
        <v>0</v>
      </c>
    </row>
    <row r="149" spans="1:4" ht="30.75" x14ac:dyDescent="0.25">
      <c r="A149" s="94" t="s">
        <v>100</v>
      </c>
      <c r="B149" s="35"/>
      <c r="C149" s="44">
        <f>C134+C142+C144+C146</f>
        <v>71100.94</v>
      </c>
      <c r="D149" s="95">
        <f>D134+D142+D144+D146</f>
        <v>255</v>
      </c>
    </row>
    <row r="150" spans="1:4" ht="18.75" x14ac:dyDescent="0.25">
      <c r="A150" s="133" t="s">
        <v>51</v>
      </c>
      <c r="B150" s="134"/>
      <c r="C150" s="134"/>
      <c r="D150" s="135"/>
    </row>
    <row r="151" spans="1:4" ht="60" x14ac:dyDescent="0.25">
      <c r="A151" s="85" t="s">
        <v>6</v>
      </c>
      <c r="B151" s="1" t="s">
        <v>17</v>
      </c>
      <c r="C151" s="1" t="s">
        <v>4</v>
      </c>
      <c r="D151" s="86" t="s">
        <v>18</v>
      </c>
    </row>
    <row r="152" spans="1:4" ht="30" x14ac:dyDescent="0.25">
      <c r="A152" s="136" t="s">
        <v>10</v>
      </c>
      <c r="B152" s="75" t="s">
        <v>297</v>
      </c>
      <c r="C152" s="15">
        <v>1852</v>
      </c>
      <c r="D152" s="146"/>
    </row>
    <row r="153" spans="1:4" ht="30" x14ac:dyDescent="0.25">
      <c r="A153" s="137"/>
      <c r="B153" s="75" t="s">
        <v>298</v>
      </c>
      <c r="C153" s="15">
        <v>1635</v>
      </c>
      <c r="D153" s="146"/>
    </row>
    <row r="154" spans="1:4" ht="30" x14ac:dyDescent="0.25">
      <c r="A154" s="137"/>
      <c r="B154" s="75" t="s">
        <v>177</v>
      </c>
      <c r="C154" s="15">
        <v>1950</v>
      </c>
      <c r="D154" s="146"/>
    </row>
    <row r="155" spans="1:4" ht="30" x14ac:dyDescent="0.25">
      <c r="A155" s="137"/>
      <c r="B155" s="75" t="s">
        <v>299</v>
      </c>
      <c r="C155" s="15">
        <v>1907</v>
      </c>
      <c r="D155" s="146"/>
    </row>
    <row r="156" spans="1:4" ht="30" x14ac:dyDescent="0.25">
      <c r="A156" s="137"/>
      <c r="B156" s="75" t="s">
        <v>178</v>
      </c>
      <c r="C156" s="15">
        <v>953</v>
      </c>
      <c r="D156" s="146"/>
    </row>
    <row r="157" spans="1:4" ht="30" x14ac:dyDescent="0.25">
      <c r="A157" s="137"/>
      <c r="B157" s="75" t="s">
        <v>179</v>
      </c>
      <c r="C157" s="15">
        <v>651</v>
      </c>
      <c r="D157" s="146"/>
    </row>
    <row r="158" spans="1:4" ht="30" x14ac:dyDescent="0.25">
      <c r="A158" s="137"/>
      <c r="B158" s="75" t="s">
        <v>190</v>
      </c>
      <c r="C158" s="15">
        <v>6023</v>
      </c>
      <c r="D158" s="146"/>
    </row>
    <row r="159" spans="1:4" ht="30" x14ac:dyDescent="0.25">
      <c r="A159" s="137"/>
      <c r="B159" s="75" t="s">
        <v>191</v>
      </c>
      <c r="C159" s="15">
        <v>5041</v>
      </c>
      <c r="D159" s="146"/>
    </row>
    <row r="160" spans="1:4" ht="30" x14ac:dyDescent="0.25">
      <c r="A160" s="137"/>
      <c r="B160" s="75" t="s">
        <v>180</v>
      </c>
      <c r="C160" s="15">
        <v>351</v>
      </c>
      <c r="D160" s="146"/>
    </row>
    <row r="161" spans="1:4" ht="30" x14ac:dyDescent="0.25">
      <c r="A161" s="137"/>
      <c r="B161" s="75" t="s">
        <v>300</v>
      </c>
      <c r="C161" s="15">
        <v>2754</v>
      </c>
      <c r="D161" s="146"/>
    </row>
    <row r="162" spans="1:4" ht="30" x14ac:dyDescent="0.25">
      <c r="A162" s="137"/>
      <c r="B162" s="75" t="s">
        <v>301</v>
      </c>
      <c r="C162" s="15">
        <v>3992</v>
      </c>
      <c r="D162" s="146"/>
    </row>
    <row r="163" spans="1:4" ht="30" x14ac:dyDescent="0.25">
      <c r="A163" s="137"/>
      <c r="B163" s="75" t="s">
        <v>181</v>
      </c>
      <c r="C163" s="15">
        <v>3607</v>
      </c>
      <c r="D163" s="146"/>
    </row>
    <row r="164" spans="1:4" ht="30" x14ac:dyDescent="0.25">
      <c r="A164" s="137"/>
      <c r="B164" s="75" t="s">
        <v>302</v>
      </c>
      <c r="C164" s="15">
        <v>902</v>
      </c>
      <c r="D164" s="146"/>
    </row>
    <row r="165" spans="1:4" ht="30" x14ac:dyDescent="0.25">
      <c r="A165" s="137"/>
      <c r="B165" s="75" t="s">
        <v>182</v>
      </c>
      <c r="C165" s="15">
        <v>1545</v>
      </c>
      <c r="D165" s="146"/>
    </row>
    <row r="166" spans="1:4" ht="30" x14ac:dyDescent="0.25">
      <c r="A166" s="137"/>
      <c r="B166" s="75" t="s">
        <v>183</v>
      </c>
      <c r="C166" s="15">
        <v>1861</v>
      </c>
      <c r="D166" s="146"/>
    </row>
    <row r="167" spans="1:4" ht="30" x14ac:dyDescent="0.25">
      <c r="A167" s="137"/>
      <c r="B167" s="75" t="s">
        <v>184</v>
      </c>
      <c r="C167" s="15">
        <v>1400</v>
      </c>
      <c r="D167" s="146"/>
    </row>
    <row r="168" spans="1:4" ht="30" x14ac:dyDescent="0.25">
      <c r="A168" s="137"/>
      <c r="B168" s="75" t="s">
        <v>187</v>
      </c>
      <c r="C168" s="15">
        <v>931.16</v>
      </c>
      <c r="D168" s="146"/>
    </row>
    <row r="169" spans="1:4" ht="30" x14ac:dyDescent="0.25">
      <c r="A169" s="137"/>
      <c r="B169" s="75" t="s">
        <v>185</v>
      </c>
      <c r="C169" s="15">
        <v>3997</v>
      </c>
      <c r="D169" s="146"/>
    </row>
    <row r="170" spans="1:4" ht="30" x14ac:dyDescent="0.25">
      <c r="A170" s="137"/>
      <c r="B170" s="75" t="s">
        <v>188</v>
      </c>
      <c r="C170" s="15">
        <v>4873</v>
      </c>
      <c r="D170" s="146"/>
    </row>
    <row r="171" spans="1:4" ht="30" x14ac:dyDescent="0.25">
      <c r="A171" s="137"/>
      <c r="B171" s="75" t="s">
        <v>189</v>
      </c>
      <c r="C171" s="15">
        <v>1403</v>
      </c>
      <c r="D171" s="146"/>
    </row>
    <row r="172" spans="1:4" ht="30" x14ac:dyDescent="0.25">
      <c r="A172" s="138"/>
      <c r="B172" s="75" t="s">
        <v>186</v>
      </c>
      <c r="C172" s="15">
        <v>501.27</v>
      </c>
      <c r="D172" s="146"/>
    </row>
    <row r="173" spans="1:4" ht="15.75" x14ac:dyDescent="0.25">
      <c r="A173" s="88" t="s">
        <v>5</v>
      </c>
      <c r="B173" s="5"/>
      <c r="C173" s="46">
        <f>SUM(C152:C172)</f>
        <v>48129.43</v>
      </c>
      <c r="D173" s="97">
        <v>51</v>
      </c>
    </row>
    <row r="174" spans="1:4" ht="30" x14ac:dyDescent="0.25">
      <c r="A174" s="136" t="s">
        <v>0</v>
      </c>
      <c r="B174" s="5" t="s">
        <v>192</v>
      </c>
      <c r="C174" s="40">
        <v>193</v>
      </c>
      <c r="D174" s="48">
        <v>8</v>
      </c>
    </row>
    <row r="175" spans="1:4" ht="30" x14ac:dyDescent="0.25">
      <c r="A175" s="137"/>
      <c r="B175" s="5" t="s">
        <v>194</v>
      </c>
      <c r="C175" s="40">
        <v>249.05</v>
      </c>
      <c r="D175" s="48">
        <v>18</v>
      </c>
    </row>
    <row r="176" spans="1:4" ht="30" x14ac:dyDescent="0.25">
      <c r="A176" s="137"/>
      <c r="B176" s="5" t="s">
        <v>193</v>
      </c>
      <c r="C176" s="40">
        <v>47</v>
      </c>
      <c r="D176" s="48">
        <v>13</v>
      </c>
    </row>
    <row r="177" spans="1:4" ht="60" x14ac:dyDescent="0.25">
      <c r="A177" s="138"/>
      <c r="B177" s="5" t="s">
        <v>195</v>
      </c>
      <c r="C177" s="40">
        <v>0</v>
      </c>
      <c r="D177" s="48">
        <v>5</v>
      </c>
    </row>
    <row r="178" spans="1:4" ht="15.75" x14ac:dyDescent="0.25">
      <c r="A178" s="91" t="s">
        <v>5</v>
      </c>
      <c r="B178" s="5"/>
      <c r="C178" s="43">
        <f>SUM(C174:C177)</f>
        <v>489.05</v>
      </c>
      <c r="D178" s="99">
        <f>SUM(D174:D177)</f>
        <v>44</v>
      </c>
    </row>
    <row r="179" spans="1:4" x14ac:dyDescent="0.25">
      <c r="A179" s="136" t="s">
        <v>1</v>
      </c>
      <c r="B179" s="5" t="s">
        <v>52</v>
      </c>
      <c r="C179" s="39">
        <v>2178</v>
      </c>
      <c r="D179" s="48">
        <v>66</v>
      </c>
    </row>
    <row r="180" spans="1:4" x14ac:dyDescent="0.25">
      <c r="A180" s="137"/>
      <c r="B180" s="5" t="s">
        <v>53</v>
      </c>
      <c r="C180" s="39">
        <v>379.17</v>
      </c>
      <c r="D180" s="48">
        <v>10</v>
      </c>
    </row>
    <row r="181" spans="1:4" x14ac:dyDescent="0.25">
      <c r="A181" s="137"/>
      <c r="B181" s="5" t="s">
        <v>54</v>
      </c>
      <c r="C181" s="39">
        <v>760</v>
      </c>
      <c r="D181" s="48">
        <v>20</v>
      </c>
    </row>
    <row r="182" spans="1:4" x14ac:dyDescent="0.25">
      <c r="A182" s="138"/>
      <c r="B182" s="5" t="s">
        <v>55</v>
      </c>
      <c r="C182" s="39">
        <v>1715</v>
      </c>
      <c r="D182" s="48">
        <v>40</v>
      </c>
    </row>
    <row r="183" spans="1:4" ht="15.75" x14ac:dyDescent="0.25">
      <c r="A183" s="91" t="s">
        <v>5</v>
      </c>
      <c r="B183" s="5"/>
      <c r="C183" s="45">
        <f>SUM(C179:C182)</f>
        <v>5032.17</v>
      </c>
      <c r="D183" s="97">
        <f>SUM(D179:D182)</f>
        <v>136</v>
      </c>
    </row>
    <row r="184" spans="1:4" ht="30" x14ac:dyDescent="0.25">
      <c r="A184" s="143" t="s">
        <v>3</v>
      </c>
      <c r="B184" s="117" t="s">
        <v>303</v>
      </c>
      <c r="C184" s="40">
        <v>1764</v>
      </c>
      <c r="D184" s="25">
        <v>3</v>
      </c>
    </row>
    <row r="185" spans="1:4" ht="45" x14ac:dyDescent="0.25">
      <c r="A185" s="144"/>
      <c r="B185" s="117" t="s">
        <v>304</v>
      </c>
      <c r="C185" s="40">
        <v>0</v>
      </c>
      <c r="D185" s="25">
        <v>1</v>
      </c>
    </row>
    <row r="186" spans="1:4" ht="60" x14ac:dyDescent="0.25">
      <c r="A186" s="145"/>
      <c r="B186" s="117" t="s">
        <v>305</v>
      </c>
      <c r="C186" s="40">
        <v>0</v>
      </c>
      <c r="D186" s="25">
        <v>1</v>
      </c>
    </row>
    <row r="187" spans="1:4" ht="15.75" x14ac:dyDescent="0.25">
      <c r="A187" s="91" t="s">
        <v>5</v>
      </c>
      <c r="B187" s="34"/>
      <c r="C187" s="16">
        <v>1764</v>
      </c>
      <c r="D187" s="29">
        <v>5</v>
      </c>
    </row>
    <row r="188" spans="1:4" x14ac:dyDescent="0.25">
      <c r="A188" s="93" t="s">
        <v>12</v>
      </c>
      <c r="B188" s="26"/>
      <c r="C188" s="42">
        <v>0</v>
      </c>
      <c r="D188" s="48">
        <v>0</v>
      </c>
    </row>
    <row r="189" spans="1:4" x14ac:dyDescent="0.25">
      <c r="A189" s="91" t="s">
        <v>5</v>
      </c>
      <c r="B189" s="32"/>
      <c r="C189" s="41">
        <v>0</v>
      </c>
      <c r="D189" s="49">
        <v>0</v>
      </c>
    </row>
    <row r="190" spans="1:4" ht="30" x14ac:dyDescent="0.25">
      <c r="A190" s="94" t="s">
        <v>8</v>
      </c>
      <c r="B190" s="35"/>
      <c r="C190" s="44">
        <f>C173+C178+C183+C187+C189</f>
        <v>55414.65</v>
      </c>
      <c r="D190" s="100">
        <f>D173+D178+D183+D187+D189</f>
        <v>236</v>
      </c>
    </row>
    <row r="191" spans="1:4" ht="18.75" x14ac:dyDescent="0.25">
      <c r="A191" s="133" t="s">
        <v>56</v>
      </c>
      <c r="B191" s="134"/>
      <c r="C191" s="134"/>
      <c r="D191" s="135"/>
    </row>
    <row r="192" spans="1:4" ht="60" x14ac:dyDescent="0.25">
      <c r="A192" s="85" t="s">
        <v>6</v>
      </c>
      <c r="B192" s="1" t="s">
        <v>17</v>
      </c>
      <c r="C192" s="1" t="s">
        <v>4</v>
      </c>
      <c r="D192" s="86" t="s">
        <v>18</v>
      </c>
    </row>
    <row r="193" spans="1:4" ht="30" x14ac:dyDescent="0.25">
      <c r="A193" s="136" t="s">
        <v>10</v>
      </c>
      <c r="B193" s="115" t="s">
        <v>196</v>
      </c>
      <c r="C193" s="77">
        <v>1240.42</v>
      </c>
      <c r="D193" s="101">
        <v>5</v>
      </c>
    </row>
    <row r="194" spans="1:4" ht="30" x14ac:dyDescent="0.25">
      <c r="A194" s="137"/>
      <c r="B194" s="115" t="s">
        <v>197</v>
      </c>
      <c r="C194" s="77">
        <v>786.4</v>
      </c>
      <c r="D194" s="101">
        <v>1</v>
      </c>
    </row>
    <row r="195" spans="1:4" ht="30" x14ac:dyDescent="0.25">
      <c r="A195" s="137"/>
      <c r="B195" s="115" t="s">
        <v>198</v>
      </c>
      <c r="C195" s="77">
        <v>2313.1999999999998</v>
      </c>
      <c r="D195" s="101">
        <v>6</v>
      </c>
    </row>
    <row r="196" spans="1:4" ht="30" x14ac:dyDescent="0.25">
      <c r="A196" s="137"/>
      <c r="B196" s="115" t="s">
        <v>199</v>
      </c>
      <c r="C196" s="77">
        <v>1296.31</v>
      </c>
      <c r="D196" s="101">
        <v>9</v>
      </c>
    </row>
    <row r="197" spans="1:4" ht="30" x14ac:dyDescent="0.25">
      <c r="A197" s="137"/>
      <c r="B197" s="115" t="s">
        <v>200</v>
      </c>
      <c r="C197" s="77">
        <v>1114.7</v>
      </c>
      <c r="D197" s="101">
        <v>4</v>
      </c>
    </row>
    <row r="198" spans="1:4" ht="30" x14ac:dyDescent="0.25">
      <c r="A198" s="137"/>
      <c r="B198" s="115" t="s">
        <v>201</v>
      </c>
      <c r="C198" s="77">
        <v>2869.2</v>
      </c>
      <c r="D198" s="101">
        <v>5</v>
      </c>
    </row>
    <row r="199" spans="1:4" ht="30" x14ac:dyDescent="0.25">
      <c r="A199" s="137"/>
      <c r="B199" s="115" t="s">
        <v>202</v>
      </c>
      <c r="C199" s="77">
        <v>2346.4</v>
      </c>
      <c r="D199" s="101">
        <v>4</v>
      </c>
    </row>
    <row r="200" spans="1:4" ht="30" x14ac:dyDescent="0.25">
      <c r="A200" s="137"/>
      <c r="B200" s="115" t="s">
        <v>203</v>
      </c>
      <c r="C200" s="77">
        <v>787.6</v>
      </c>
      <c r="D200" s="101">
        <v>3</v>
      </c>
    </row>
    <row r="201" spans="1:4" ht="30" x14ac:dyDescent="0.25">
      <c r="A201" s="137"/>
      <c r="B201" s="115" t="s">
        <v>204</v>
      </c>
      <c r="C201" s="77">
        <v>419.84</v>
      </c>
      <c r="D201" s="101">
        <v>4</v>
      </c>
    </row>
    <row r="202" spans="1:4" ht="30" x14ac:dyDescent="0.25">
      <c r="A202" s="137"/>
      <c r="B202" s="115" t="s">
        <v>205</v>
      </c>
      <c r="C202" s="77">
        <v>1070.8</v>
      </c>
      <c r="D202" s="101">
        <v>2</v>
      </c>
    </row>
    <row r="203" spans="1:4" ht="30" x14ac:dyDescent="0.25">
      <c r="A203" s="137"/>
      <c r="B203" s="115" t="s">
        <v>206</v>
      </c>
      <c r="C203" s="77">
        <v>240</v>
      </c>
      <c r="D203" s="101">
        <v>2</v>
      </c>
    </row>
    <row r="204" spans="1:4" ht="30" x14ac:dyDescent="0.25">
      <c r="A204" s="137"/>
      <c r="B204" s="115" t="s">
        <v>207</v>
      </c>
      <c r="C204" s="77">
        <v>2422</v>
      </c>
      <c r="D204" s="101">
        <v>2</v>
      </c>
    </row>
    <row r="205" spans="1:4" ht="30" x14ac:dyDescent="0.25">
      <c r="A205" s="137"/>
      <c r="B205" s="115" t="s">
        <v>208</v>
      </c>
      <c r="C205" s="77">
        <v>1368.4</v>
      </c>
      <c r="D205" s="101">
        <v>4</v>
      </c>
    </row>
    <row r="206" spans="1:4" ht="30" x14ac:dyDescent="0.25">
      <c r="A206" s="137"/>
      <c r="B206" s="116" t="s">
        <v>209</v>
      </c>
      <c r="C206" s="77">
        <v>21.6</v>
      </c>
      <c r="D206" s="101">
        <v>1</v>
      </c>
    </row>
    <row r="207" spans="1:4" ht="30" x14ac:dyDescent="0.25">
      <c r="A207" s="137"/>
      <c r="B207" s="115" t="s">
        <v>210</v>
      </c>
      <c r="C207" s="77">
        <v>369</v>
      </c>
      <c r="D207" s="101">
        <v>2</v>
      </c>
    </row>
    <row r="208" spans="1:4" ht="30" x14ac:dyDescent="0.25">
      <c r="A208" s="137"/>
      <c r="B208" s="115" t="s">
        <v>211</v>
      </c>
      <c r="C208" s="77">
        <v>972.08</v>
      </c>
      <c r="D208" s="101">
        <v>6</v>
      </c>
    </row>
    <row r="209" spans="1:4" ht="30" x14ac:dyDescent="0.25">
      <c r="A209" s="137"/>
      <c r="B209" s="115" t="s">
        <v>212</v>
      </c>
      <c r="C209" s="77">
        <v>3809.6</v>
      </c>
      <c r="D209" s="101">
        <v>6</v>
      </c>
    </row>
    <row r="210" spans="1:4" ht="30" x14ac:dyDescent="0.25">
      <c r="A210" s="138"/>
      <c r="B210" s="115" t="s">
        <v>213</v>
      </c>
      <c r="C210" s="77">
        <v>1315.7</v>
      </c>
      <c r="D210" s="101">
        <v>3</v>
      </c>
    </row>
    <row r="211" spans="1:4" ht="15.75" x14ac:dyDescent="0.25">
      <c r="A211" s="102" t="s">
        <v>5</v>
      </c>
      <c r="B211" s="78"/>
      <c r="C211" s="79">
        <f>SUM(C193:C210)</f>
        <v>24763.25</v>
      </c>
      <c r="D211" s="103">
        <f>SUM(D193:D210)</f>
        <v>69</v>
      </c>
    </row>
    <row r="212" spans="1:4" ht="30" x14ac:dyDescent="0.25">
      <c r="A212" s="136" t="s">
        <v>0</v>
      </c>
      <c r="B212" s="5" t="s">
        <v>57</v>
      </c>
      <c r="C212" s="42">
        <v>1846.84</v>
      </c>
      <c r="D212" s="48">
        <v>11</v>
      </c>
    </row>
    <row r="213" spans="1:4" ht="30" x14ac:dyDescent="0.25">
      <c r="A213" s="137"/>
      <c r="B213" s="5" t="s">
        <v>217</v>
      </c>
      <c r="C213" s="42">
        <v>288.82</v>
      </c>
      <c r="D213" s="48">
        <v>10</v>
      </c>
    </row>
    <row r="214" spans="1:4" ht="30" x14ac:dyDescent="0.25">
      <c r="A214" s="137"/>
      <c r="B214" s="5" t="s">
        <v>216</v>
      </c>
      <c r="C214" s="42">
        <v>317.36</v>
      </c>
      <c r="D214" s="48">
        <v>2</v>
      </c>
    </row>
    <row r="215" spans="1:4" ht="30" x14ac:dyDescent="0.25">
      <c r="A215" s="137"/>
      <c r="B215" s="5" t="s">
        <v>215</v>
      </c>
      <c r="C215" s="42">
        <v>24.79</v>
      </c>
      <c r="D215" s="48">
        <v>1</v>
      </c>
    </row>
    <row r="216" spans="1:4" ht="30" x14ac:dyDescent="0.25">
      <c r="A216" s="138"/>
      <c r="B216" s="5" t="s">
        <v>214</v>
      </c>
      <c r="C216" s="47">
        <v>111.54</v>
      </c>
      <c r="D216" s="49">
        <v>2</v>
      </c>
    </row>
    <row r="217" spans="1:4" ht="15.75" x14ac:dyDescent="0.25">
      <c r="A217" s="104" t="s">
        <v>5</v>
      </c>
      <c r="B217" s="80"/>
      <c r="C217" s="50">
        <f>SUM(C212:C216)</f>
        <v>2589.35</v>
      </c>
      <c r="D217" s="103">
        <f>SUM(D212:D216)</f>
        <v>26</v>
      </c>
    </row>
    <row r="218" spans="1:4" ht="30" x14ac:dyDescent="0.25">
      <c r="A218" s="136" t="s">
        <v>1</v>
      </c>
      <c r="B218" s="5" t="s">
        <v>218</v>
      </c>
      <c r="C218" s="42">
        <v>5455</v>
      </c>
      <c r="D218" s="48">
        <v>101</v>
      </c>
    </row>
    <row r="219" spans="1:4" ht="30" x14ac:dyDescent="0.25">
      <c r="A219" s="138"/>
      <c r="B219" s="5" t="s">
        <v>219</v>
      </c>
      <c r="C219" s="42">
        <v>3600</v>
      </c>
      <c r="D219" s="48">
        <v>64</v>
      </c>
    </row>
    <row r="220" spans="1:4" ht="15.75" x14ac:dyDescent="0.25">
      <c r="A220" s="104" t="s">
        <v>5</v>
      </c>
      <c r="B220" s="69"/>
      <c r="C220" s="50">
        <f>SUM(C218:C219)</f>
        <v>9055</v>
      </c>
      <c r="D220" s="103">
        <f>SUM(D218:D219)</f>
        <v>165</v>
      </c>
    </row>
    <row r="221" spans="1:4" ht="45" x14ac:dyDescent="0.25">
      <c r="A221" s="147" t="s">
        <v>3</v>
      </c>
      <c r="B221" s="67" t="s">
        <v>220</v>
      </c>
      <c r="C221" s="8">
        <v>0</v>
      </c>
      <c r="D221" s="48">
        <v>1</v>
      </c>
    </row>
    <row r="222" spans="1:4" ht="60" x14ac:dyDescent="0.25">
      <c r="A222" s="148"/>
      <c r="B222" s="5" t="s">
        <v>221</v>
      </c>
      <c r="C222" s="8">
        <v>0</v>
      </c>
      <c r="D222" s="48">
        <v>1</v>
      </c>
    </row>
    <row r="223" spans="1:4" ht="30" x14ac:dyDescent="0.25">
      <c r="A223" s="148"/>
      <c r="B223" s="5" t="s">
        <v>222</v>
      </c>
      <c r="C223" s="8">
        <v>0</v>
      </c>
      <c r="D223" s="48">
        <v>1</v>
      </c>
    </row>
    <row r="224" spans="1:4" x14ac:dyDescent="0.25">
      <c r="A224" s="148"/>
      <c r="B224" s="5" t="s">
        <v>223</v>
      </c>
      <c r="C224" s="8">
        <v>0</v>
      </c>
      <c r="D224" s="48">
        <v>1</v>
      </c>
    </row>
    <row r="225" spans="1:4" ht="51" customHeight="1" x14ac:dyDescent="0.25">
      <c r="A225" s="148"/>
      <c r="B225" s="5" t="s">
        <v>224</v>
      </c>
      <c r="C225" s="8">
        <v>0</v>
      </c>
      <c r="D225" s="48">
        <v>1</v>
      </c>
    </row>
    <row r="226" spans="1:4" ht="30" x14ac:dyDescent="0.25">
      <c r="A226" s="148"/>
      <c r="B226" s="67" t="s">
        <v>225</v>
      </c>
      <c r="C226" s="8">
        <v>0</v>
      </c>
      <c r="D226" s="48">
        <v>1</v>
      </c>
    </row>
    <row r="227" spans="1:4" ht="45" x14ac:dyDescent="0.25">
      <c r="A227" s="148"/>
      <c r="B227" s="5" t="s">
        <v>226</v>
      </c>
      <c r="C227" s="8">
        <v>0</v>
      </c>
      <c r="D227" s="48">
        <v>1</v>
      </c>
    </row>
    <row r="228" spans="1:4" ht="45" x14ac:dyDescent="0.25">
      <c r="A228" s="148"/>
      <c r="B228" s="5" t="s">
        <v>227</v>
      </c>
      <c r="C228" s="8">
        <v>0</v>
      </c>
      <c r="D228" s="48">
        <v>1</v>
      </c>
    </row>
    <row r="229" spans="1:4" ht="75" x14ac:dyDescent="0.25">
      <c r="A229" s="148"/>
      <c r="B229" s="5" t="s">
        <v>228</v>
      </c>
      <c r="C229" s="8">
        <v>0</v>
      </c>
      <c r="D229" s="48">
        <v>1</v>
      </c>
    </row>
    <row r="230" spans="1:4" ht="45" x14ac:dyDescent="0.25">
      <c r="A230" s="148"/>
      <c r="B230" s="5" t="s">
        <v>229</v>
      </c>
      <c r="C230" s="8">
        <v>0</v>
      </c>
      <c r="D230" s="48">
        <v>1</v>
      </c>
    </row>
    <row r="231" spans="1:4" x14ac:dyDescent="0.25">
      <c r="A231" s="149"/>
      <c r="B231" s="5" t="s">
        <v>230</v>
      </c>
      <c r="C231" s="8">
        <v>0</v>
      </c>
      <c r="D231" s="48">
        <v>1</v>
      </c>
    </row>
    <row r="232" spans="1:4" ht="15.75" x14ac:dyDescent="0.25">
      <c r="A232" s="104" t="s">
        <v>5</v>
      </c>
      <c r="B232" s="68"/>
      <c r="C232" s="63">
        <v>0</v>
      </c>
      <c r="D232" s="103">
        <f>SUM(D221:D231)</f>
        <v>11</v>
      </c>
    </row>
    <row r="233" spans="1:4" x14ac:dyDescent="0.25">
      <c r="A233" s="147" t="s">
        <v>12</v>
      </c>
      <c r="B233" s="11" t="s">
        <v>231</v>
      </c>
      <c r="C233" s="8">
        <v>302.38</v>
      </c>
      <c r="D233" s="48">
        <v>1</v>
      </c>
    </row>
    <row r="234" spans="1:4" x14ac:dyDescent="0.25">
      <c r="A234" s="149"/>
      <c r="B234" s="10" t="s">
        <v>232</v>
      </c>
      <c r="C234" s="8">
        <v>3202.38</v>
      </c>
      <c r="D234" s="48">
        <v>1</v>
      </c>
    </row>
    <row r="235" spans="1:4" ht="15.75" x14ac:dyDescent="0.25">
      <c r="A235" s="104" t="s">
        <v>5</v>
      </c>
      <c r="B235" s="69"/>
      <c r="C235" s="64">
        <f>SUM(C233:C234)</f>
        <v>3504.76</v>
      </c>
      <c r="D235" s="103">
        <f>SUM(D233:D234)</f>
        <v>2</v>
      </c>
    </row>
    <row r="236" spans="1:4" ht="30" x14ac:dyDescent="0.25">
      <c r="A236" s="94" t="s">
        <v>8</v>
      </c>
      <c r="B236" s="35"/>
      <c r="C236" s="36">
        <f>C211+C217+C220+C232+C235</f>
        <v>39912.36</v>
      </c>
      <c r="D236" s="95">
        <f>D211+D217+D220+D232+D235</f>
        <v>273</v>
      </c>
    </row>
    <row r="237" spans="1:4" ht="18.75" x14ac:dyDescent="0.25">
      <c r="A237" s="133" t="s">
        <v>58</v>
      </c>
      <c r="B237" s="134"/>
      <c r="C237" s="134"/>
      <c r="D237" s="135"/>
    </row>
    <row r="238" spans="1:4" ht="60" x14ac:dyDescent="0.25">
      <c r="A238" s="85" t="s">
        <v>6</v>
      </c>
      <c r="B238" s="1" t="s">
        <v>17</v>
      </c>
      <c r="C238" s="1" t="s">
        <v>4</v>
      </c>
      <c r="D238" s="86" t="s">
        <v>18</v>
      </c>
    </row>
    <row r="239" spans="1:4" x14ac:dyDescent="0.25">
      <c r="A239" s="136" t="s">
        <v>10</v>
      </c>
      <c r="B239" s="4" t="s">
        <v>59</v>
      </c>
      <c r="C239" s="51">
        <v>6758.02</v>
      </c>
      <c r="D239" s="87">
        <v>8</v>
      </c>
    </row>
    <row r="240" spans="1:4" x14ac:dyDescent="0.25">
      <c r="A240" s="137"/>
      <c r="B240" s="4" t="s">
        <v>60</v>
      </c>
      <c r="C240" s="51">
        <v>2388.77</v>
      </c>
      <c r="D240" s="87">
        <v>17</v>
      </c>
    </row>
    <row r="241" spans="1:4" ht="30" x14ac:dyDescent="0.25">
      <c r="A241" s="137"/>
      <c r="B241" s="4" t="s">
        <v>233</v>
      </c>
      <c r="C241" s="51">
        <v>232</v>
      </c>
      <c r="D241" s="87">
        <v>7</v>
      </c>
    </row>
    <row r="242" spans="1:4" x14ac:dyDescent="0.25">
      <c r="A242" s="137"/>
      <c r="B242" s="4" t="s">
        <v>234</v>
      </c>
      <c r="C242" s="51">
        <v>108</v>
      </c>
      <c r="D242" s="87">
        <v>2</v>
      </c>
    </row>
    <row r="243" spans="1:4" x14ac:dyDescent="0.25">
      <c r="A243" s="137"/>
      <c r="B243" s="4" t="s">
        <v>61</v>
      </c>
      <c r="C243" s="51">
        <v>1682.69</v>
      </c>
      <c r="D243" s="87">
        <v>10</v>
      </c>
    </row>
    <row r="244" spans="1:4" x14ac:dyDescent="0.25">
      <c r="A244" s="137"/>
      <c r="B244" s="4" t="s">
        <v>62</v>
      </c>
      <c r="C244" s="51">
        <v>1930.2</v>
      </c>
      <c r="D244" s="87">
        <v>6</v>
      </c>
    </row>
    <row r="245" spans="1:4" x14ac:dyDescent="0.25">
      <c r="A245" s="137"/>
      <c r="B245" s="4" t="s">
        <v>235</v>
      </c>
      <c r="C245" s="51">
        <v>524.13</v>
      </c>
      <c r="D245" s="87">
        <v>3</v>
      </c>
    </row>
    <row r="246" spans="1:4" x14ac:dyDescent="0.25">
      <c r="A246" s="137"/>
      <c r="B246" s="4" t="s">
        <v>63</v>
      </c>
      <c r="C246" s="51">
        <v>907.42</v>
      </c>
      <c r="D246" s="87">
        <v>6</v>
      </c>
    </row>
    <row r="247" spans="1:4" ht="30" x14ac:dyDescent="0.25">
      <c r="A247" s="137"/>
      <c r="B247" s="4" t="s">
        <v>236</v>
      </c>
      <c r="C247" s="51">
        <v>787.8</v>
      </c>
      <c r="D247" s="87">
        <v>5</v>
      </c>
    </row>
    <row r="248" spans="1:4" x14ac:dyDescent="0.25">
      <c r="A248" s="137"/>
      <c r="B248" s="4" t="s">
        <v>64</v>
      </c>
      <c r="C248" s="51">
        <v>491.2</v>
      </c>
      <c r="D248" s="87">
        <v>2</v>
      </c>
    </row>
    <row r="249" spans="1:4" ht="30" x14ac:dyDescent="0.25">
      <c r="A249" s="137"/>
      <c r="B249" s="4" t="s">
        <v>65</v>
      </c>
      <c r="C249" s="51">
        <v>10499.33</v>
      </c>
      <c r="D249" s="87">
        <v>13</v>
      </c>
    </row>
    <row r="250" spans="1:4" ht="30" x14ac:dyDescent="0.25">
      <c r="A250" s="137"/>
      <c r="B250" s="4" t="s">
        <v>237</v>
      </c>
      <c r="C250" s="51">
        <v>1433.19</v>
      </c>
      <c r="D250" s="87">
        <v>14</v>
      </c>
    </row>
    <row r="251" spans="1:4" ht="30" x14ac:dyDescent="0.25">
      <c r="A251" s="137"/>
      <c r="B251" s="4" t="s">
        <v>238</v>
      </c>
      <c r="C251" s="51">
        <v>1451.61</v>
      </c>
      <c r="D251" s="87">
        <v>4</v>
      </c>
    </row>
    <row r="252" spans="1:4" x14ac:dyDescent="0.25">
      <c r="A252" s="137"/>
      <c r="B252" s="4" t="s">
        <v>66</v>
      </c>
      <c r="C252" s="51">
        <v>5314.66</v>
      </c>
      <c r="D252" s="87">
        <v>10</v>
      </c>
    </row>
    <row r="253" spans="1:4" x14ac:dyDescent="0.25">
      <c r="A253" s="137"/>
      <c r="B253" s="4" t="s">
        <v>239</v>
      </c>
      <c r="C253" s="51">
        <v>915.94</v>
      </c>
      <c r="D253" s="87">
        <v>12</v>
      </c>
    </row>
    <row r="254" spans="1:4" x14ac:dyDescent="0.25">
      <c r="A254" s="137"/>
      <c r="B254" s="4" t="s">
        <v>240</v>
      </c>
      <c r="C254" s="51">
        <v>8419.02</v>
      </c>
      <c r="D254" s="87">
        <v>10</v>
      </c>
    </row>
    <row r="255" spans="1:4" x14ac:dyDescent="0.25">
      <c r="A255" s="137"/>
      <c r="B255" s="4" t="s">
        <v>241</v>
      </c>
      <c r="C255" s="51">
        <v>2665.33</v>
      </c>
      <c r="D255" s="87">
        <v>26</v>
      </c>
    </row>
    <row r="256" spans="1:4" x14ac:dyDescent="0.25">
      <c r="A256" s="137"/>
      <c r="B256" s="4" t="s">
        <v>67</v>
      </c>
      <c r="C256" s="51">
        <v>1040.78</v>
      </c>
      <c r="D256" s="87">
        <v>10</v>
      </c>
    </row>
    <row r="257" spans="1:4" x14ac:dyDescent="0.25">
      <c r="A257" s="137"/>
      <c r="B257" s="4" t="s">
        <v>68</v>
      </c>
      <c r="C257" s="51">
        <v>1706</v>
      </c>
      <c r="D257" s="87">
        <v>7</v>
      </c>
    </row>
    <row r="258" spans="1:4" x14ac:dyDescent="0.25">
      <c r="A258" s="137"/>
      <c r="B258" s="4" t="s">
        <v>69</v>
      </c>
      <c r="C258" s="51">
        <v>118.4</v>
      </c>
      <c r="D258" s="87">
        <v>2</v>
      </c>
    </row>
    <row r="259" spans="1:4" x14ac:dyDescent="0.25">
      <c r="A259" s="137"/>
      <c r="B259" s="4" t="s">
        <v>70</v>
      </c>
      <c r="C259" s="51">
        <v>198.53</v>
      </c>
      <c r="D259" s="87">
        <v>5</v>
      </c>
    </row>
    <row r="260" spans="1:4" x14ac:dyDescent="0.25">
      <c r="A260" s="137"/>
      <c r="B260" s="4" t="s">
        <v>71</v>
      </c>
      <c r="C260" s="51">
        <v>1899.84</v>
      </c>
      <c r="D260" s="87">
        <v>8</v>
      </c>
    </row>
    <row r="261" spans="1:4" x14ac:dyDescent="0.25">
      <c r="A261" s="137"/>
      <c r="B261" s="4" t="s">
        <v>72</v>
      </c>
      <c r="C261" s="51">
        <v>1205.01</v>
      </c>
      <c r="D261" s="87">
        <v>21</v>
      </c>
    </row>
    <row r="262" spans="1:4" x14ac:dyDescent="0.25">
      <c r="A262" s="137"/>
      <c r="B262" s="4" t="s">
        <v>242</v>
      </c>
      <c r="C262" s="51">
        <v>1124.6300000000001</v>
      </c>
      <c r="D262" s="87">
        <v>12</v>
      </c>
    </row>
    <row r="263" spans="1:4" ht="30" x14ac:dyDescent="0.25">
      <c r="A263" s="137"/>
      <c r="B263" s="4" t="s">
        <v>73</v>
      </c>
      <c r="C263" s="51">
        <v>1955.4</v>
      </c>
      <c r="D263" s="87">
        <v>9</v>
      </c>
    </row>
    <row r="264" spans="1:4" x14ac:dyDescent="0.25">
      <c r="A264" s="137"/>
      <c r="B264" s="4" t="s">
        <v>243</v>
      </c>
      <c r="C264" s="51">
        <v>465.32</v>
      </c>
      <c r="D264" s="87">
        <v>7</v>
      </c>
    </row>
    <row r="265" spans="1:4" x14ac:dyDescent="0.25">
      <c r="A265" s="137"/>
      <c r="B265" s="4" t="s">
        <v>244</v>
      </c>
      <c r="C265" s="52">
        <v>1439.1</v>
      </c>
      <c r="D265" s="87">
        <v>14</v>
      </c>
    </row>
    <row r="266" spans="1:4" ht="30" x14ac:dyDescent="0.25">
      <c r="A266" s="138"/>
      <c r="B266" s="4" t="s">
        <v>245</v>
      </c>
      <c r="C266" s="52">
        <v>225.55</v>
      </c>
      <c r="D266" s="87">
        <v>4</v>
      </c>
    </row>
    <row r="267" spans="1:4" ht="15.75" x14ac:dyDescent="0.25">
      <c r="A267" s="88" t="s">
        <v>5</v>
      </c>
      <c r="B267" s="5"/>
      <c r="C267" s="65">
        <f>SUM(C239:C266)</f>
        <v>57887.87000000001</v>
      </c>
      <c r="D267" s="105">
        <f>SUM(D239:D266)</f>
        <v>254</v>
      </c>
    </row>
    <row r="268" spans="1:4" ht="30" x14ac:dyDescent="0.25">
      <c r="A268" s="136" t="s">
        <v>0</v>
      </c>
      <c r="B268" s="5" t="s">
        <v>246</v>
      </c>
      <c r="C268" s="8">
        <v>950</v>
      </c>
      <c r="D268" s="48">
        <v>26</v>
      </c>
    </row>
    <row r="269" spans="1:4" x14ac:dyDescent="0.25">
      <c r="A269" s="137"/>
      <c r="B269" s="5" t="s">
        <v>74</v>
      </c>
      <c r="C269" s="8">
        <v>0</v>
      </c>
      <c r="D269" s="48">
        <v>2</v>
      </c>
    </row>
    <row r="270" spans="1:4" ht="30" x14ac:dyDescent="0.25">
      <c r="A270" s="138"/>
      <c r="B270" s="5" t="s">
        <v>247</v>
      </c>
      <c r="C270" s="8">
        <v>0</v>
      </c>
      <c r="D270" s="48">
        <v>9</v>
      </c>
    </row>
    <row r="271" spans="1:4" ht="15.75" x14ac:dyDescent="0.25">
      <c r="A271" s="91" t="s">
        <v>5</v>
      </c>
      <c r="B271" s="5"/>
      <c r="C271" s="66">
        <f>SUM(C268:C270)</f>
        <v>950</v>
      </c>
      <c r="D271" s="106">
        <f>SUM(D268:D270)</f>
        <v>37</v>
      </c>
    </row>
    <row r="272" spans="1:4" x14ac:dyDescent="0.25">
      <c r="A272" s="141" t="s">
        <v>1</v>
      </c>
      <c r="B272" s="5" t="s">
        <v>75</v>
      </c>
      <c r="C272" s="8">
        <v>29946.82</v>
      </c>
      <c r="D272" s="48">
        <v>145</v>
      </c>
    </row>
    <row r="273" spans="1:4" x14ac:dyDescent="0.25">
      <c r="A273" s="153"/>
      <c r="B273" s="5" t="s">
        <v>76</v>
      </c>
      <c r="C273" s="8">
        <v>0</v>
      </c>
      <c r="D273" s="48">
        <v>5</v>
      </c>
    </row>
    <row r="274" spans="1:4" ht="30" x14ac:dyDescent="0.25">
      <c r="A274" s="153"/>
      <c r="B274" s="5" t="s">
        <v>249</v>
      </c>
      <c r="C274" s="8">
        <v>189</v>
      </c>
      <c r="D274" s="48">
        <v>51</v>
      </c>
    </row>
    <row r="275" spans="1:4" x14ac:dyDescent="0.25">
      <c r="A275" s="153"/>
      <c r="B275" s="5" t="s">
        <v>248</v>
      </c>
      <c r="C275" s="8">
        <v>5450</v>
      </c>
      <c r="D275" s="48">
        <v>65</v>
      </c>
    </row>
    <row r="276" spans="1:4" x14ac:dyDescent="0.25">
      <c r="A276" s="142"/>
      <c r="B276" s="5" t="s">
        <v>250</v>
      </c>
      <c r="C276" s="8">
        <v>1244.9000000000001</v>
      </c>
      <c r="D276" s="48">
        <v>26</v>
      </c>
    </row>
    <row r="277" spans="1:4" ht="15.75" x14ac:dyDescent="0.25">
      <c r="A277" s="91" t="s">
        <v>5</v>
      </c>
      <c r="B277" s="5"/>
      <c r="C277" s="43">
        <f>SUM(C272:C276)</f>
        <v>36830.720000000001</v>
      </c>
      <c r="D277" s="97">
        <f>SUM(D272:D276)</f>
        <v>292</v>
      </c>
    </row>
    <row r="278" spans="1:4" ht="60" x14ac:dyDescent="0.25">
      <c r="A278" s="93" t="s">
        <v>3</v>
      </c>
      <c r="B278" s="5" t="s">
        <v>251</v>
      </c>
      <c r="C278" s="8">
        <v>0</v>
      </c>
      <c r="D278" s="48">
        <v>1</v>
      </c>
    </row>
    <row r="279" spans="1:4" x14ac:dyDescent="0.25">
      <c r="A279" s="91" t="s">
        <v>5</v>
      </c>
      <c r="B279" s="10"/>
      <c r="C279" s="8">
        <v>0</v>
      </c>
      <c r="D279" s="49">
        <v>1</v>
      </c>
    </row>
    <row r="280" spans="1:4" x14ac:dyDescent="0.25">
      <c r="A280" s="143" t="s">
        <v>12</v>
      </c>
      <c r="B280" s="10" t="s">
        <v>252</v>
      </c>
      <c r="C280" s="8">
        <v>1636.68</v>
      </c>
      <c r="D280" s="48">
        <v>1</v>
      </c>
    </row>
    <row r="281" spans="1:4" x14ac:dyDescent="0.25">
      <c r="A281" s="144"/>
      <c r="B281" s="10" t="s">
        <v>253</v>
      </c>
      <c r="C281" s="8">
        <v>0</v>
      </c>
      <c r="D281" s="48">
        <v>1</v>
      </c>
    </row>
    <row r="282" spans="1:4" x14ac:dyDescent="0.25">
      <c r="A282" s="145"/>
      <c r="B282" s="10" t="s">
        <v>254</v>
      </c>
      <c r="C282" s="8">
        <v>0</v>
      </c>
      <c r="D282" s="48">
        <v>1</v>
      </c>
    </row>
    <row r="283" spans="1:4" ht="15.75" x14ac:dyDescent="0.25">
      <c r="A283" s="91" t="s">
        <v>5</v>
      </c>
      <c r="B283" s="5"/>
      <c r="C283" s="43">
        <f>SUM(C280:C282)</f>
        <v>1636.68</v>
      </c>
      <c r="D283" s="97">
        <f>SUM(D280:D282)</f>
        <v>3</v>
      </c>
    </row>
    <row r="284" spans="1:4" ht="30" x14ac:dyDescent="0.25">
      <c r="A284" s="94" t="s">
        <v>8</v>
      </c>
      <c r="B284" s="11"/>
      <c r="C284" s="44">
        <f>C267+C271+C277+C283</f>
        <v>97305.27</v>
      </c>
      <c r="D284" s="95">
        <f>D267+D271+D277+D279+D283</f>
        <v>587</v>
      </c>
    </row>
    <row r="285" spans="1:4" ht="18.75" x14ac:dyDescent="0.25">
      <c r="A285" s="157" t="s">
        <v>77</v>
      </c>
      <c r="B285" s="134"/>
      <c r="C285" s="134"/>
      <c r="D285" s="135"/>
    </row>
    <row r="286" spans="1:4" ht="60" x14ac:dyDescent="0.25">
      <c r="A286" s="85" t="s">
        <v>6</v>
      </c>
      <c r="B286" s="1" t="s">
        <v>17</v>
      </c>
      <c r="C286" s="1" t="s">
        <v>4</v>
      </c>
      <c r="D286" s="86" t="s">
        <v>18</v>
      </c>
    </row>
    <row r="287" spans="1:4" ht="30" customHeight="1" x14ac:dyDescent="0.25">
      <c r="A287" s="136" t="s">
        <v>10</v>
      </c>
      <c r="B287" s="5" t="s">
        <v>255</v>
      </c>
      <c r="C287" s="14">
        <f>[1]Foglio1!$AB$82</f>
        <v>474.75</v>
      </c>
      <c r="D287" s="92">
        <v>1</v>
      </c>
    </row>
    <row r="288" spans="1:4" ht="30" x14ac:dyDescent="0.25">
      <c r="A288" s="154"/>
      <c r="B288" s="5" t="s">
        <v>256</v>
      </c>
      <c r="C288" s="14">
        <f>[1]Foglio2!$J$7</f>
        <v>632.70000000000005</v>
      </c>
      <c r="D288" s="92">
        <v>5</v>
      </c>
    </row>
    <row r="289" spans="1:4" ht="30" x14ac:dyDescent="0.25">
      <c r="A289" s="154"/>
      <c r="B289" s="5" t="s">
        <v>257</v>
      </c>
      <c r="C289" s="14">
        <v>371.39</v>
      </c>
      <c r="D289" s="92">
        <v>2</v>
      </c>
    </row>
    <row r="290" spans="1:4" ht="30" x14ac:dyDescent="0.25">
      <c r="A290" s="154"/>
      <c r="B290" s="5" t="s">
        <v>258</v>
      </c>
      <c r="C290" s="14">
        <f>[1]Foglio1!$AC$37</f>
        <v>63.3</v>
      </c>
      <c r="D290" s="92">
        <v>1</v>
      </c>
    </row>
    <row r="291" spans="1:4" ht="30" x14ac:dyDescent="0.25">
      <c r="A291" s="154"/>
      <c r="B291" s="5" t="s">
        <v>259</v>
      </c>
      <c r="C291" s="14">
        <v>3904.55</v>
      </c>
      <c r="D291" s="92">
        <v>3</v>
      </c>
    </row>
    <row r="292" spans="1:4" ht="30" x14ac:dyDescent="0.25">
      <c r="A292" s="154"/>
      <c r="B292" s="5" t="s">
        <v>260</v>
      </c>
      <c r="C292" s="14">
        <v>692.6400000000001</v>
      </c>
      <c r="D292" s="92">
        <v>3</v>
      </c>
    </row>
    <row r="293" spans="1:4" ht="30" x14ac:dyDescent="0.25">
      <c r="A293" s="154"/>
      <c r="B293" s="5" t="s">
        <v>261</v>
      </c>
      <c r="C293" s="14">
        <v>1814.155</v>
      </c>
      <c r="D293" s="92">
        <v>9</v>
      </c>
    </row>
    <row r="294" spans="1:4" ht="30" x14ac:dyDescent="0.25">
      <c r="A294" s="154"/>
      <c r="B294" s="5" t="s">
        <v>262</v>
      </c>
      <c r="C294" s="14">
        <v>4247.0249999999996</v>
      </c>
      <c r="D294" s="92">
        <v>6</v>
      </c>
    </row>
    <row r="295" spans="1:4" ht="30" x14ac:dyDescent="0.25">
      <c r="A295" s="154"/>
      <c r="B295" s="5" t="s">
        <v>263</v>
      </c>
      <c r="C295" s="14">
        <v>921.04000000000008</v>
      </c>
      <c r="D295" s="92">
        <v>5</v>
      </c>
    </row>
    <row r="296" spans="1:4" ht="30" x14ac:dyDescent="0.25">
      <c r="A296" s="154"/>
      <c r="B296" s="5" t="s">
        <v>264</v>
      </c>
      <c r="C296" s="14">
        <v>8308.4150000000009</v>
      </c>
      <c r="D296" s="92">
        <v>10</v>
      </c>
    </row>
    <row r="297" spans="1:4" ht="30" x14ac:dyDescent="0.25">
      <c r="A297" s="154"/>
      <c r="B297" s="5" t="s">
        <v>265</v>
      </c>
      <c r="C297" s="14">
        <v>1869.69</v>
      </c>
      <c r="D297" s="92">
        <v>7</v>
      </c>
    </row>
    <row r="298" spans="1:4" ht="30" x14ac:dyDescent="0.25">
      <c r="A298" s="154"/>
      <c r="B298" s="5" t="s">
        <v>266</v>
      </c>
      <c r="C298" s="14">
        <v>426.24</v>
      </c>
      <c r="D298" s="92">
        <v>1</v>
      </c>
    </row>
    <row r="299" spans="1:4" ht="30" x14ac:dyDescent="0.25">
      <c r="A299" s="154"/>
      <c r="B299" s="5" t="s">
        <v>78</v>
      </c>
      <c r="C299" s="14">
        <v>379.62</v>
      </c>
      <c r="D299" s="92">
        <v>1</v>
      </c>
    </row>
    <row r="300" spans="1:4" ht="30" x14ac:dyDescent="0.25">
      <c r="A300" s="154"/>
      <c r="B300" s="5" t="s">
        <v>267</v>
      </c>
      <c r="C300" s="14">
        <v>264.73500000000001</v>
      </c>
      <c r="D300" s="92">
        <v>1</v>
      </c>
    </row>
    <row r="301" spans="1:4" ht="30" x14ac:dyDescent="0.25">
      <c r="A301" s="154"/>
      <c r="B301" s="5" t="s">
        <v>268</v>
      </c>
      <c r="C301" s="14">
        <v>2891.48</v>
      </c>
      <c r="D301" s="92">
        <v>12</v>
      </c>
    </row>
    <row r="302" spans="1:4" ht="30" x14ac:dyDescent="0.25">
      <c r="A302" s="154"/>
      <c r="B302" s="5" t="s">
        <v>269</v>
      </c>
      <c r="C302" s="14">
        <v>3023.6399999999994</v>
      </c>
      <c r="D302" s="92">
        <v>4</v>
      </c>
    </row>
    <row r="303" spans="1:4" ht="30" x14ac:dyDescent="0.25">
      <c r="A303" s="154"/>
      <c r="B303" s="5" t="s">
        <v>270</v>
      </c>
      <c r="C303" s="14">
        <v>4881.7800000000007</v>
      </c>
      <c r="D303" s="92">
        <v>3</v>
      </c>
    </row>
    <row r="304" spans="1:4" ht="30" x14ac:dyDescent="0.25">
      <c r="A304" s="154"/>
      <c r="B304" s="5" t="s">
        <v>271</v>
      </c>
      <c r="C304" s="14">
        <v>995.69999999999982</v>
      </c>
      <c r="D304" s="92">
        <v>2</v>
      </c>
    </row>
    <row r="305" spans="1:4" ht="30" x14ac:dyDescent="0.25">
      <c r="A305" s="154"/>
      <c r="B305" s="5" t="s">
        <v>272</v>
      </c>
      <c r="C305" s="14">
        <v>1147.1849999999999</v>
      </c>
      <c r="D305" s="92">
        <v>2</v>
      </c>
    </row>
    <row r="306" spans="1:4" ht="30" x14ac:dyDescent="0.25">
      <c r="A306" s="154"/>
      <c r="B306" s="5" t="s">
        <v>273</v>
      </c>
      <c r="C306" s="14">
        <v>952.38000000000011</v>
      </c>
      <c r="D306" s="92">
        <v>2</v>
      </c>
    </row>
    <row r="307" spans="1:4" ht="30" x14ac:dyDescent="0.25">
      <c r="A307" s="154"/>
      <c r="B307" s="5" t="s">
        <v>274</v>
      </c>
      <c r="C307" s="14">
        <v>1158.8400000000001</v>
      </c>
      <c r="D307" s="92">
        <v>2</v>
      </c>
    </row>
    <row r="308" spans="1:4" ht="30" x14ac:dyDescent="0.25">
      <c r="A308" s="154"/>
      <c r="B308" s="5" t="s">
        <v>275</v>
      </c>
      <c r="C308" s="14">
        <v>5026.95</v>
      </c>
      <c r="D308" s="92">
        <v>5</v>
      </c>
    </row>
    <row r="309" spans="1:4" ht="30" x14ac:dyDescent="0.25">
      <c r="A309" s="155"/>
      <c r="B309" s="5" t="s">
        <v>276</v>
      </c>
      <c r="C309" s="14">
        <v>1870.3150000000001</v>
      </c>
      <c r="D309" s="92">
        <v>5</v>
      </c>
    </row>
    <row r="310" spans="1:4" ht="15.75" x14ac:dyDescent="0.25">
      <c r="A310" s="88" t="s">
        <v>5</v>
      </c>
      <c r="B310" s="5"/>
      <c r="C310" s="16">
        <f>SUM(C287:C309)</f>
        <v>46318.51999999999</v>
      </c>
      <c r="D310" s="97">
        <f>SUM(D287:D309)</f>
        <v>92</v>
      </c>
    </row>
    <row r="311" spans="1:4" ht="30" x14ac:dyDescent="0.25">
      <c r="A311" s="141" t="s">
        <v>0</v>
      </c>
      <c r="B311" s="5" t="s">
        <v>277</v>
      </c>
      <c r="C311" s="14">
        <v>1327</v>
      </c>
      <c r="D311" s="92">
        <v>53</v>
      </c>
    </row>
    <row r="312" spans="1:4" ht="30" x14ac:dyDescent="0.25">
      <c r="A312" s="153"/>
      <c r="B312" s="5" t="s">
        <v>278</v>
      </c>
      <c r="C312" s="14">
        <v>31.7</v>
      </c>
      <c r="D312" s="92">
        <v>4</v>
      </c>
    </row>
    <row r="313" spans="1:4" ht="30" x14ac:dyDescent="0.25">
      <c r="A313" s="153"/>
      <c r="B313" s="5" t="s">
        <v>279</v>
      </c>
      <c r="C313" s="14">
        <v>0</v>
      </c>
      <c r="D313" s="92">
        <v>7</v>
      </c>
    </row>
    <row r="314" spans="1:4" x14ac:dyDescent="0.25">
      <c r="A314" s="153"/>
      <c r="B314" s="5" t="s">
        <v>79</v>
      </c>
      <c r="C314" s="14">
        <v>47.5</v>
      </c>
      <c r="D314" s="92">
        <v>1</v>
      </c>
    </row>
    <row r="315" spans="1:4" ht="30" x14ac:dyDescent="0.25">
      <c r="A315" s="153"/>
      <c r="B315" s="5" t="s">
        <v>280</v>
      </c>
      <c r="C315" s="14">
        <v>100.2</v>
      </c>
      <c r="D315" s="92">
        <v>6</v>
      </c>
    </row>
    <row r="316" spans="1:4" ht="30" x14ac:dyDescent="0.25">
      <c r="A316" s="153"/>
      <c r="B316" s="5" t="s">
        <v>281</v>
      </c>
      <c r="C316" s="14">
        <v>638.5</v>
      </c>
      <c r="D316" s="92">
        <v>2</v>
      </c>
    </row>
    <row r="317" spans="1:4" ht="30" x14ac:dyDescent="0.25">
      <c r="A317" s="153"/>
      <c r="B317" s="5" t="s">
        <v>282</v>
      </c>
      <c r="C317" s="14">
        <v>20.100000000000001</v>
      </c>
      <c r="D317" s="92">
        <v>3</v>
      </c>
    </row>
    <row r="318" spans="1:4" ht="30" x14ac:dyDescent="0.25">
      <c r="A318" s="142"/>
      <c r="B318" s="5" t="s">
        <v>283</v>
      </c>
      <c r="C318" s="14">
        <v>0</v>
      </c>
      <c r="D318" s="92">
        <v>1</v>
      </c>
    </row>
    <row r="319" spans="1:4" ht="15.75" x14ac:dyDescent="0.25">
      <c r="A319" s="91" t="s">
        <v>5</v>
      </c>
      <c r="B319" s="32"/>
      <c r="C319" s="16">
        <f>SUM(C311:C318)</f>
        <v>2165</v>
      </c>
      <c r="D319" s="97">
        <f>SUM(D311:D318)</f>
        <v>77</v>
      </c>
    </row>
    <row r="320" spans="1:4" x14ac:dyDescent="0.25">
      <c r="A320" s="141" t="s">
        <v>1</v>
      </c>
      <c r="B320" s="5" t="s">
        <v>80</v>
      </c>
      <c r="C320" s="14">
        <v>3363</v>
      </c>
      <c r="D320" s="48">
        <v>55</v>
      </c>
    </row>
    <row r="321" spans="1:4" x14ac:dyDescent="0.25">
      <c r="A321" s="142"/>
      <c r="B321" s="5" t="s">
        <v>81</v>
      </c>
      <c r="C321" s="14">
        <v>606</v>
      </c>
      <c r="D321" s="48">
        <v>40</v>
      </c>
    </row>
    <row r="322" spans="1:4" ht="15.75" x14ac:dyDescent="0.25">
      <c r="A322" s="91" t="s">
        <v>5</v>
      </c>
      <c r="B322" s="32"/>
      <c r="C322" s="16">
        <f>SUM(C320:C321)</f>
        <v>3969</v>
      </c>
      <c r="D322" s="97">
        <f>SUM(D320:D321)</f>
        <v>95</v>
      </c>
    </row>
    <row r="323" spans="1:4" x14ac:dyDescent="0.25">
      <c r="A323" s="93" t="s">
        <v>3</v>
      </c>
      <c r="B323" s="10"/>
      <c r="C323" s="40">
        <v>0</v>
      </c>
      <c r="D323" s="48">
        <v>0</v>
      </c>
    </row>
    <row r="324" spans="1:4" x14ac:dyDescent="0.25">
      <c r="A324" s="91" t="s">
        <v>5</v>
      </c>
      <c r="B324" s="10"/>
      <c r="C324" s="40">
        <f>SUM(C323)</f>
        <v>0</v>
      </c>
      <c r="D324" s="48">
        <f>SUM(D323)</f>
        <v>0</v>
      </c>
    </row>
    <row r="325" spans="1:4" ht="30" x14ac:dyDescent="0.25">
      <c r="A325" s="93" t="s">
        <v>12</v>
      </c>
      <c r="B325" s="5" t="s">
        <v>82</v>
      </c>
      <c r="C325" s="40">
        <v>404.87</v>
      </c>
      <c r="D325" s="48">
        <v>1</v>
      </c>
    </row>
    <row r="326" spans="1:4" x14ac:dyDescent="0.25">
      <c r="A326" s="91" t="s">
        <v>5</v>
      </c>
      <c r="B326" s="32"/>
      <c r="C326" s="53">
        <f>SUM(C325)</f>
        <v>404.87</v>
      </c>
      <c r="D326" s="49">
        <f>SUM(D325)</f>
        <v>1</v>
      </c>
    </row>
    <row r="327" spans="1:4" ht="30" x14ac:dyDescent="0.25">
      <c r="A327" s="94" t="s">
        <v>8</v>
      </c>
      <c r="B327" s="35"/>
      <c r="C327" s="54">
        <f>C310+C319+C322+C326</f>
        <v>52857.389999999992</v>
      </c>
      <c r="D327" s="95">
        <f>D310+D319+D322+D326</f>
        <v>265</v>
      </c>
    </row>
    <row r="328" spans="1:4" ht="18.75" x14ac:dyDescent="0.3">
      <c r="A328" s="133" t="s">
        <v>83</v>
      </c>
      <c r="B328" s="169"/>
      <c r="C328" s="169"/>
      <c r="D328" s="170"/>
    </row>
    <row r="329" spans="1:4" ht="60" x14ac:dyDescent="0.25">
      <c r="A329" s="85" t="s">
        <v>6</v>
      </c>
      <c r="B329" s="1" t="s">
        <v>7</v>
      </c>
      <c r="C329" s="1" t="s">
        <v>4</v>
      </c>
      <c r="D329" s="86" t="s">
        <v>18</v>
      </c>
    </row>
    <row r="330" spans="1:4" ht="46.5" customHeight="1" x14ac:dyDescent="0.25">
      <c r="A330" s="152" t="s">
        <v>84</v>
      </c>
      <c r="B330" s="113" t="s">
        <v>284</v>
      </c>
      <c r="C330" s="70">
        <v>5000.4299999999994</v>
      </c>
      <c r="D330" s="92">
        <v>9</v>
      </c>
    </row>
    <row r="331" spans="1:4" ht="45" x14ac:dyDescent="0.25">
      <c r="A331" s="153"/>
      <c r="B331" s="114" t="s">
        <v>285</v>
      </c>
      <c r="C331" s="70">
        <v>6356.3739999999998</v>
      </c>
      <c r="D331" s="92">
        <v>8</v>
      </c>
    </row>
    <row r="332" spans="1:4" ht="45" x14ac:dyDescent="0.25">
      <c r="A332" s="153"/>
      <c r="B332" s="114" t="s">
        <v>286</v>
      </c>
      <c r="C332" s="70">
        <v>6998.95</v>
      </c>
      <c r="D332" s="92">
        <v>12</v>
      </c>
    </row>
    <row r="333" spans="1:4" ht="45" x14ac:dyDescent="0.25">
      <c r="A333" s="153"/>
      <c r="B333" s="114" t="s">
        <v>287</v>
      </c>
      <c r="C333" s="70">
        <v>2467.87</v>
      </c>
      <c r="D333" s="92">
        <v>8</v>
      </c>
    </row>
    <row r="334" spans="1:4" ht="90" x14ac:dyDescent="0.25">
      <c r="A334" s="153"/>
      <c r="B334" s="114" t="s">
        <v>288</v>
      </c>
      <c r="C334" s="70">
        <v>2252.0299999999997</v>
      </c>
      <c r="D334" s="92">
        <v>9</v>
      </c>
    </row>
    <row r="335" spans="1:4" ht="105" x14ac:dyDescent="0.25">
      <c r="A335" s="153"/>
      <c r="B335" s="114" t="s">
        <v>289</v>
      </c>
      <c r="C335" s="70">
        <v>7238.5300000000007</v>
      </c>
      <c r="D335" s="92">
        <v>9</v>
      </c>
    </row>
    <row r="336" spans="1:4" ht="60" x14ac:dyDescent="0.25">
      <c r="A336" s="153"/>
      <c r="B336" s="114" t="s">
        <v>290</v>
      </c>
      <c r="C336" s="70">
        <v>3569.6600000000003</v>
      </c>
      <c r="D336" s="92">
        <v>6</v>
      </c>
    </row>
    <row r="337" spans="1:4" ht="60" x14ac:dyDescent="0.25">
      <c r="A337" s="153"/>
      <c r="B337" s="114" t="s">
        <v>292</v>
      </c>
      <c r="C337" s="70">
        <v>1716.4</v>
      </c>
      <c r="D337" s="92">
        <v>5</v>
      </c>
    </row>
    <row r="338" spans="1:4" ht="60" x14ac:dyDescent="0.25">
      <c r="A338" s="153"/>
      <c r="B338" s="33" t="s">
        <v>291</v>
      </c>
      <c r="C338" s="70">
        <v>1294.43</v>
      </c>
      <c r="D338" s="92">
        <v>7</v>
      </c>
    </row>
    <row r="339" spans="1:4" ht="60" x14ac:dyDescent="0.25">
      <c r="A339" s="142"/>
      <c r="B339" s="33" t="s">
        <v>293</v>
      </c>
      <c r="C339" s="70">
        <v>0</v>
      </c>
      <c r="D339" s="92">
        <v>0</v>
      </c>
    </row>
    <row r="340" spans="1:4" ht="15.75" x14ac:dyDescent="0.25">
      <c r="A340" s="107" t="s">
        <v>5</v>
      </c>
      <c r="B340" s="33"/>
      <c r="C340" s="71">
        <f>SUM(C330:C339)</f>
        <v>36894.674000000006</v>
      </c>
      <c r="D340" s="97">
        <f>SUM(D330:D339)</f>
        <v>73</v>
      </c>
    </row>
    <row r="341" spans="1:4" ht="30" x14ac:dyDescent="0.25">
      <c r="A341" s="150" t="s">
        <v>0</v>
      </c>
      <c r="B341" s="5" t="s">
        <v>85</v>
      </c>
      <c r="C341" s="70">
        <v>1946.5</v>
      </c>
      <c r="D341" s="92">
        <v>14</v>
      </c>
    </row>
    <row r="342" spans="1:4" ht="30" x14ac:dyDescent="0.25">
      <c r="A342" s="151"/>
      <c r="B342" s="5" t="s">
        <v>86</v>
      </c>
      <c r="C342" s="70">
        <v>2723.8</v>
      </c>
      <c r="D342" s="92">
        <v>6</v>
      </c>
    </row>
    <row r="343" spans="1:4" ht="30" x14ac:dyDescent="0.25">
      <c r="A343" s="151"/>
      <c r="B343" s="5" t="s">
        <v>87</v>
      </c>
      <c r="C343" s="70">
        <v>498</v>
      </c>
      <c r="D343" s="92">
        <v>11</v>
      </c>
    </row>
    <row r="344" spans="1:4" ht="30" x14ac:dyDescent="0.25">
      <c r="A344" s="151"/>
      <c r="B344" s="5" t="s">
        <v>88</v>
      </c>
      <c r="C344" s="70">
        <v>0</v>
      </c>
      <c r="D344" s="92">
        <v>0</v>
      </c>
    </row>
    <row r="345" spans="1:4" ht="45" x14ac:dyDescent="0.25">
      <c r="A345" s="151"/>
      <c r="B345" s="5" t="s">
        <v>89</v>
      </c>
      <c r="C345" s="70">
        <v>0</v>
      </c>
      <c r="D345" s="92">
        <v>1</v>
      </c>
    </row>
    <row r="346" spans="1:4" ht="30" x14ac:dyDescent="0.25">
      <c r="A346" s="151"/>
      <c r="B346" s="5" t="s">
        <v>90</v>
      </c>
      <c r="C346" s="70">
        <v>13640</v>
      </c>
      <c r="D346" s="92">
        <v>61</v>
      </c>
    </row>
    <row r="347" spans="1:4" x14ac:dyDescent="0.25">
      <c r="A347" s="151"/>
      <c r="B347" s="5" t="s">
        <v>91</v>
      </c>
      <c r="C347" s="70">
        <v>5981</v>
      </c>
      <c r="D347" s="92">
        <v>12</v>
      </c>
    </row>
    <row r="348" spans="1:4" x14ac:dyDescent="0.25">
      <c r="A348" s="151"/>
      <c r="B348" s="5" t="s">
        <v>92</v>
      </c>
      <c r="C348" s="70">
        <v>5361.5</v>
      </c>
      <c r="D348" s="92">
        <v>12</v>
      </c>
    </row>
    <row r="349" spans="1:4" x14ac:dyDescent="0.25">
      <c r="A349" s="151"/>
      <c r="B349" s="5" t="s">
        <v>93</v>
      </c>
      <c r="C349" s="70">
        <v>0</v>
      </c>
      <c r="D349" s="92">
        <v>1</v>
      </c>
    </row>
    <row r="350" spans="1:4" ht="30" x14ac:dyDescent="0.25">
      <c r="A350" s="151"/>
      <c r="B350" s="5" t="s">
        <v>94</v>
      </c>
      <c r="C350" s="70">
        <v>0</v>
      </c>
      <c r="D350" s="92">
        <v>2</v>
      </c>
    </row>
    <row r="351" spans="1:4" ht="15.75" x14ac:dyDescent="0.25">
      <c r="A351" s="91" t="s">
        <v>5</v>
      </c>
      <c r="B351" s="32"/>
      <c r="C351" s="71">
        <f>SUM(C341:C350)</f>
        <v>30150.799999999999</v>
      </c>
      <c r="D351" s="108">
        <f>SUM(D341:D350)</f>
        <v>120</v>
      </c>
    </row>
    <row r="352" spans="1:4" ht="30" x14ac:dyDescent="0.25">
      <c r="A352" s="156" t="s">
        <v>1</v>
      </c>
      <c r="B352" s="5" t="s">
        <v>294</v>
      </c>
      <c r="C352" s="72">
        <v>413</v>
      </c>
      <c r="D352" s="92">
        <v>7</v>
      </c>
    </row>
    <row r="353" spans="1:4" x14ac:dyDescent="0.25">
      <c r="A353" s="153"/>
      <c r="B353" s="5" t="s">
        <v>95</v>
      </c>
      <c r="C353" s="72">
        <v>1608</v>
      </c>
      <c r="D353" s="92">
        <v>24</v>
      </c>
    </row>
    <row r="354" spans="1:4" x14ac:dyDescent="0.25">
      <c r="A354" s="142"/>
      <c r="B354" s="5" t="s">
        <v>96</v>
      </c>
      <c r="C354" s="72">
        <v>1629.17</v>
      </c>
      <c r="D354" s="92">
        <v>20</v>
      </c>
    </row>
    <row r="355" spans="1:4" ht="15.75" x14ac:dyDescent="0.25">
      <c r="A355" s="91" t="s">
        <v>5</v>
      </c>
      <c r="B355" s="32"/>
      <c r="C355" s="43">
        <f>SUM(C352:C354)</f>
        <v>3650.17</v>
      </c>
      <c r="D355" s="97">
        <f>SUM(D352:D354)</f>
        <v>51</v>
      </c>
    </row>
    <row r="356" spans="1:4" x14ac:dyDescent="0.25">
      <c r="A356" s="156" t="s">
        <v>2</v>
      </c>
      <c r="B356" s="5" t="s">
        <v>97</v>
      </c>
      <c r="C356" s="72">
        <f>+C355+C354+C353</f>
        <v>6887.34</v>
      </c>
      <c r="D356" s="92">
        <v>1</v>
      </c>
    </row>
    <row r="357" spans="1:4" ht="30" x14ac:dyDescent="0.25">
      <c r="A357" s="142"/>
      <c r="B357" s="5" t="s">
        <v>98</v>
      </c>
      <c r="C357" s="72">
        <v>4500</v>
      </c>
      <c r="D357" s="92">
        <v>1</v>
      </c>
    </row>
    <row r="358" spans="1:4" ht="15.75" x14ac:dyDescent="0.25">
      <c r="A358" s="91" t="s">
        <v>5</v>
      </c>
      <c r="B358" s="32"/>
      <c r="C358" s="43">
        <f>SUM(C356:C357)</f>
        <v>11387.34</v>
      </c>
      <c r="D358" s="97">
        <f>SUM(D356:D357)</f>
        <v>2</v>
      </c>
    </row>
    <row r="359" spans="1:4" ht="24" customHeight="1" x14ac:dyDescent="0.25">
      <c r="A359" s="109" t="s">
        <v>3</v>
      </c>
      <c r="B359" s="10"/>
      <c r="C359" s="72">
        <v>0</v>
      </c>
      <c r="D359" s="92"/>
    </row>
    <row r="360" spans="1:4" x14ac:dyDescent="0.25">
      <c r="A360" s="91" t="s">
        <v>5</v>
      </c>
      <c r="B360" s="32"/>
      <c r="C360" s="73">
        <v>0</v>
      </c>
      <c r="D360" s="92">
        <v>0</v>
      </c>
    </row>
    <row r="361" spans="1:4" ht="45" x14ac:dyDescent="0.25">
      <c r="A361" s="93" t="s">
        <v>12</v>
      </c>
      <c r="B361" s="5" t="s">
        <v>295</v>
      </c>
      <c r="C361" s="8">
        <v>3370.88</v>
      </c>
      <c r="D361" s="48">
        <v>2</v>
      </c>
    </row>
    <row r="362" spans="1:4" ht="15.75" x14ac:dyDescent="0.25">
      <c r="A362" s="91" t="s">
        <v>5</v>
      </c>
      <c r="B362" s="32"/>
      <c r="C362" s="43">
        <f>SUM(C361)</f>
        <v>3370.88</v>
      </c>
      <c r="D362" s="97">
        <f>SUM(D361)</f>
        <v>2</v>
      </c>
    </row>
    <row r="363" spans="1:4" ht="30" x14ac:dyDescent="0.25">
      <c r="A363" s="124" t="s">
        <v>8</v>
      </c>
      <c r="B363" s="125"/>
      <c r="C363" s="126">
        <f>+C362+C360+C358+C355+C351+C340</f>
        <v>85453.864000000001</v>
      </c>
      <c r="D363" s="127">
        <f>D340+D351+D355+D358+D362</f>
        <v>248</v>
      </c>
    </row>
    <row r="364" spans="1:4" ht="34.5" x14ac:dyDescent="0.25">
      <c r="A364" s="128" t="s">
        <v>306</v>
      </c>
      <c r="B364" s="129"/>
      <c r="C364" s="54">
        <f>C39+C75+C108+C149+C190+C236+C284+C327+C363</f>
        <v>646989.51399999997</v>
      </c>
      <c r="D364" s="130">
        <f>D39+D75+D108+D149+D190+D236+D284+D327+D363</f>
        <v>2500</v>
      </c>
    </row>
  </sheetData>
  <sheetProtection insertRows="0" deleteRows="0"/>
  <mergeCells count="42">
    <mergeCell ref="A352:A354"/>
    <mergeCell ref="A356:A357"/>
    <mergeCell ref="A285:D285"/>
    <mergeCell ref="A3:D3"/>
    <mergeCell ref="A4:D4"/>
    <mergeCell ref="A40:D40"/>
    <mergeCell ref="A76:D76"/>
    <mergeCell ref="A109:D109"/>
    <mergeCell ref="A328:D328"/>
    <mergeCell ref="A6:A22"/>
    <mergeCell ref="A24:A27"/>
    <mergeCell ref="A33:A35"/>
    <mergeCell ref="A42:A61"/>
    <mergeCell ref="A78:A96"/>
    <mergeCell ref="A98:A100"/>
    <mergeCell ref="A272:A276"/>
    <mergeCell ref="A221:A231"/>
    <mergeCell ref="A233:A234"/>
    <mergeCell ref="A193:A210"/>
    <mergeCell ref="A212:A216"/>
    <mergeCell ref="A341:A350"/>
    <mergeCell ref="A330:A339"/>
    <mergeCell ref="A280:A282"/>
    <mergeCell ref="A287:A309"/>
    <mergeCell ref="A311:A318"/>
    <mergeCell ref="A320:A321"/>
    <mergeCell ref="A239:A266"/>
    <mergeCell ref="A268:A270"/>
    <mergeCell ref="A237:D237"/>
    <mergeCell ref="A191:D191"/>
    <mergeCell ref="A152:A172"/>
    <mergeCell ref="D152:D172"/>
    <mergeCell ref="A174:A177"/>
    <mergeCell ref="A218:A219"/>
    <mergeCell ref="A184:A186"/>
    <mergeCell ref="A150:D150"/>
    <mergeCell ref="A111:A133"/>
    <mergeCell ref="A135:A141"/>
    <mergeCell ref="A2:B2"/>
    <mergeCell ref="A179:A182"/>
    <mergeCell ref="A63:A64"/>
    <mergeCell ref="A68:A71"/>
  </mergeCells>
  <pageMargins left="0.7" right="0.7" top="0.75" bottom="0.75" header="0.3" footer="0.3"/>
  <pageSetup paperSize="8" scale="73" orientation="portrait" r:id="rId1"/>
  <ignoredErrors>
    <ignoredError sqref="D1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canoni concessione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2020-01-27T14:49:40Z</dcterms:modified>
</cp:coreProperties>
</file>